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N:\Проекты\Отчет по торговым площадкам\1 кв. 2018\"/>
    </mc:Choice>
  </mc:AlternateContent>
  <xr:revisionPtr revIDLastSave="0" documentId="13_ncr:1_{18E87642-DA7E-4642-B3C3-8F1A11CDC18E}" xr6:coauthVersionLast="32" xr6:coauthVersionMax="32" xr10:uidLastSave="{00000000-0000-0000-0000-000000000000}"/>
  <bookViews>
    <workbookView xWindow="0" yWindow="0" windowWidth="23040" windowHeight="8805" activeTab="1" xr2:uid="{00000000-000D-0000-FFFF-FFFF00000000}"/>
  </bookViews>
  <sheets>
    <sheet name="Рейтинг ЭТП" sheetId="1" r:id="rId1"/>
    <sheet name="Презентация" sheetId="3" r:id="rId2"/>
  </sheets>
  <externalReferences>
    <externalReference r:id="rId3"/>
  </externalReferences>
  <definedNames>
    <definedName name="_xlnm._FilterDatabase" localSheetId="0" hidden="1">'Рейтинг ЭТП'!$A$5:$AB$67</definedName>
    <definedName name="_xlnm.Print_Area" localSheetId="0">'Рейтинг ЭТП'!$A$1:$AB$66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9" i="1"/>
  <c r="V10" i="1"/>
  <c r="V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9" i="1"/>
  <c r="R10" i="1"/>
  <c r="R11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11" i="1"/>
  <c r="J9" i="1"/>
  <c r="K9" i="1" s="1"/>
  <c r="J10" i="1"/>
  <c r="K10" i="1" s="1"/>
  <c r="J12" i="1"/>
  <c r="K12" i="1" s="1"/>
  <c r="J13" i="1"/>
  <c r="K13" i="1" s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11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9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" i="1"/>
  <c r="K11" i="1" l="1"/>
  <c r="K17" i="1"/>
  <c r="K50" i="1"/>
  <c r="W40" i="1"/>
  <c r="O41" i="1"/>
  <c r="S26" i="1"/>
  <c r="W8" i="1"/>
  <c r="K18" i="1"/>
  <c r="K34" i="1"/>
  <c r="S58" i="1"/>
  <c r="S38" i="1"/>
  <c r="K46" i="1"/>
  <c r="G67" i="1"/>
  <c r="K66" i="1"/>
  <c r="O25" i="1"/>
  <c r="O46" i="1"/>
  <c r="S49" i="1"/>
  <c r="S17" i="1"/>
  <c r="G55" i="1"/>
  <c r="G43" i="1"/>
  <c r="G31" i="1"/>
  <c r="G27" i="1"/>
  <c r="G15" i="1"/>
  <c r="K33" i="1"/>
  <c r="K51" i="1"/>
  <c r="K63" i="1"/>
  <c r="K62" i="1"/>
  <c r="K30" i="1"/>
  <c r="W66" i="1"/>
  <c r="O62" i="1"/>
  <c r="O20" i="1"/>
  <c r="G59" i="1"/>
  <c r="G51" i="1"/>
  <c r="G35" i="1"/>
  <c r="G19" i="1"/>
  <c r="K21" i="1"/>
  <c r="K37" i="1"/>
  <c r="K16" i="1"/>
  <c r="K20" i="1"/>
  <c r="K32" i="1"/>
  <c r="K36" i="1"/>
  <c r="K41" i="1"/>
  <c r="K45" i="1"/>
  <c r="K57" i="1"/>
  <c r="K67" i="1"/>
  <c r="O64" i="1"/>
  <c r="O60" i="1"/>
  <c r="O56" i="1"/>
  <c r="O48" i="1"/>
  <c r="O44" i="1"/>
  <c r="O32" i="1"/>
  <c r="O28" i="1"/>
  <c r="O16" i="1"/>
  <c r="O12" i="1"/>
  <c r="S10" i="1"/>
  <c r="G63" i="1"/>
  <c r="G47" i="1"/>
  <c r="G39" i="1"/>
  <c r="G23" i="1"/>
  <c r="K27" i="1"/>
  <c r="K26" i="1"/>
  <c r="K38" i="1"/>
  <c r="O66" i="1"/>
  <c r="O30" i="1"/>
  <c r="O14" i="1"/>
  <c r="S14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K28" i="1"/>
  <c r="K43" i="1"/>
  <c r="K47" i="1"/>
  <c r="K53" i="1"/>
  <c r="K59" i="1"/>
  <c r="K64" i="1"/>
  <c r="O58" i="1"/>
  <c r="O54" i="1"/>
  <c r="O50" i="1"/>
  <c r="O42" i="1"/>
  <c r="O38" i="1"/>
  <c r="O34" i="1"/>
  <c r="O26" i="1"/>
  <c r="O22" i="1"/>
  <c r="O18" i="1"/>
  <c r="O10" i="1"/>
  <c r="K58" i="1"/>
  <c r="K42" i="1"/>
  <c r="O57" i="1"/>
  <c r="O36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11" i="1"/>
  <c r="K23" i="1"/>
  <c r="K39" i="1"/>
  <c r="K55" i="1"/>
  <c r="K52" i="1"/>
  <c r="K14" i="1"/>
  <c r="K29" i="1"/>
  <c r="K49" i="1"/>
  <c r="K61" i="1"/>
  <c r="K65" i="1"/>
  <c r="K24" i="1"/>
  <c r="C7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K15" i="1"/>
  <c r="K19" i="1"/>
  <c r="K25" i="1"/>
  <c r="K31" i="1"/>
  <c r="K35" i="1"/>
  <c r="K40" i="1"/>
  <c r="K44" i="1"/>
  <c r="K48" i="1"/>
  <c r="K56" i="1"/>
  <c r="K60" i="1"/>
  <c r="O65" i="1"/>
  <c r="O61" i="1"/>
  <c r="O53" i="1"/>
  <c r="O49" i="1"/>
  <c r="O45" i="1"/>
  <c r="O37" i="1"/>
  <c r="O33" i="1"/>
  <c r="O29" i="1"/>
  <c r="O21" i="1"/>
  <c r="O17" i="1"/>
  <c r="O13" i="1"/>
  <c r="K54" i="1"/>
  <c r="K22" i="1"/>
  <c r="O52" i="1"/>
  <c r="O9" i="1"/>
  <c r="O7" i="1"/>
  <c r="O40" i="1"/>
  <c r="O24" i="1"/>
  <c r="O8" i="1"/>
  <c r="S66" i="1"/>
  <c r="S57" i="1"/>
  <c r="S46" i="1"/>
  <c r="S34" i="1"/>
  <c r="S25" i="1"/>
  <c r="W62" i="1"/>
  <c r="W58" i="1"/>
  <c r="W54" i="1"/>
  <c r="W50" i="1"/>
  <c r="W46" i="1"/>
  <c r="W42" i="1"/>
  <c r="W64" i="1"/>
  <c r="W32" i="1"/>
  <c r="C9" i="1"/>
  <c r="G9" i="1"/>
  <c r="S65" i="1"/>
  <c r="S54" i="1"/>
  <c r="S42" i="1"/>
  <c r="S33" i="1"/>
  <c r="S22" i="1"/>
  <c r="W12" i="1"/>
  <c r="W11" i="1"/>
  <c r="W56" i="1"/>
  <c r="W24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6" i="1"/>
  <c r="S7" i="1"/>
  <c r="S11" i="1"/>
  <c r="S8" i="1"/>
  <c r="S12" i="1"/>
  <c r="S6" i="1"/>
  <c r="S9" i="1"/>
  <c r="S13" i="1"/>
  <c r="S21" i="1"/>
  <c r="S29" i="1"/>
  <c r="S37" i="1"/>
  <c r="S45" i="1"/>
  <c r="S53" i="1"/>
  <c r="S61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62" i="1"/>
  <c r="S50" i="1"/>
  <c r="S41" i="1"/>
  <c r="S30" i="1"/>
  <c r="S18" i="1"/>
  <c r="W14" i="1"/>
  <c r="W48" i="1"/>
  <c r="W16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W10" i="1"/>
  <c r="W63" i="1"/>
  <c r="W55" i="1"/>
  <c r="W47" i="1"/>
  <c r="W39" i="1"/>
  <c r="W31" i="1"/>
  <c r="W23" i="1"/>
  <c r="W15" i="1"/>
  <c r="W7" i="1"/>
  <c r="W38" i="1"/>
  <c r="W34" i="1"/>
  <c r="W30" i="1"/>
  <c r="W26" i="1"/>
  <c r="W22" i="1"/>
  <c r="W18" i="1"/>
  <c r="W13" i="1"/>
  <c r="W9" i="1"/>
  <c r="W6" i="1"/>
  <c r="W60" i="1"/>
  <c r="W52" i="1"/>
  <c r="W44" i="1"/>
  <c r="W36" i="1"/>
  <c r="W28" i="1"/>
  <c r="W20" i="1"/>
  <c r="W65" i="1"/>
  <c r="W61" i="1"/>
  <c r="W57" i="1"/>
  <c r="W53" i="1"/>
  <c r="W49" i="1"/>
  <c r="W45" i="1"/>
  <c r="W41" i="1"/>
  <c r="W37" i="1"/>
  <c r="W33" i="1"/>
  <c r="W29" i="1"/>
  <c r="W25" i="1"/>
  <c r="W21" i="1"/>
  <c r="W17" i="1"/>
  <c r="W67" i="1"/>
  <c r="W59" i="1"/>
  <c r="W51" i="1"/>
  <c r="W43" i="1"/>
  <c r="W35" i="1"/>
  <c r="W27" i="1"/>
  <c r="W19" i="1"/>
  <c r="C29" i="1"/>
  <c r="C61" i="1"/>
  <c r="C45" i="1"/>
  <c r="C53" i="1"/>
  <c r="C37" i="1"/>
  <c r="C21" i="1"/>
  <c r="C67" i="1"/>
  <c r="C57" i="1"/>
  <c r="C41" i="1"/>
  <c r="C25" i="1"/>
  <c r="C65" i="1"/>
  <c r="C49" i="1"/>
  <c r="C33" i="1"/>
  <c r="C17" i="1"/>
  <c r="C13" i="1"/>
  <c r="C6" i="1"/>
  <c r="C60" i="1"/>
  <c r="C52" i="1"/>
  <c r="C44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32" i="1"/>
  <c r="C64" i="1"/>
  <c r="C56" i="1"/>
  <c r="C48" i="1"/>
  <c r="C40" i="1"/>
  <c r="C36" i="1"/>
  <c r="C28" i="1"/>
  <c r="C24" i="1"/>
  <c r="C20" i="1"/>
  <c r="C16" i="1"/>
  <c r="C12" i="1"/>
  <c r="C8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Z4" i="1"/>
  <c r="M22" i="1" l="1"/>
  <c r="M52" i="1"/>
  <c r="M30" i="1"/>
  <c r="M54" i="1"/>
  <c r="M49" i="1"/>
  <c r="M29" i="1"/>
  <c r="M39" i="1"/>
  <c r="M61" i="1"/>
  <c r="M55" i="1"/>
  <c r="M65" i="1"/>
  <c r="M23" i="1"/>
  <c r="Q25" i="1"/>
  <c r="I47" i="1"/>
  <c r="I21" i="1"/>
  <c r="I57" i="1"/>
  <c r="I29" i="1"/>
  <c r="I61" i="1"/>
  <c r="M36" i="1"/>
  <c r="I45" i="1"/>
  <c r="Q60" i="1"/>
  <c r="I13" i="1"/>
  <c r="Y35" i="1"/>
  <c r="Y8" i="1"/>
  <c r="U23" i="1"/>
  <c r="U39" i="1"/>
  <c r="U14" i="1"/>
  <c r="Q15" i="1"/>
  <c r="Q31" i="1"/>
  <c r="I49" i="1"/>
  <c r="E14" i="1"/>
  <c r="Y29" i="1"/>
  <c r="Y36" i="1"/>
  <c r="Y38" i="1"/>
  <c r="U30" i="1"/>
  <c r="U48" i="1"/>
  <c r="U37" i="1"/>
  <c r="U11" i="1"/>
  <c r="Q47" i="1"/>
  <c r="U33" i="1"/>
  <c r="Y58" i="1"/>
  <c r="Q65" i="1"/>
  <c r="I18" i="1"/>
  <c r="I66" i="1"/>
  <c r="M33" i="1"/>
  <c r="Q34" i="1"/>
  <c r="M28" i="1"/>
  <c r="M63" i="1"/>
  <c r="M17" i="1"/>
  <c r="M50" i="1"/>
  <c r="I16" i="1"/>
  <c r="I32" i="1"/>
  <c r="I48" i="1"/>
  <c r="I64" i="1"/>
  <c r="M38" i="1"/>
  <c r="I27" i="1"/>
  <c r="I59" i="1"/>
  <c r="M20" i="1"/>
  <c r="I39" i="1"/>
  <c r="I25" i="1"/>
  <c r="I53" i="1"/>
  <c r="I33" i="1"/>
  <c r="I65" i="1"/>
  <c r="Y43" i="1"/>
  <c r="Y17" i="1"/>
  <c r="Y33" i="1"/>
  <c r="Y49" i="1"/>
  <c r="Y65" i="1"/>
  <c r="Y44" i="1"/>
  <c r="Y9" i="1"/>
  <c r="Y26" i="1"/>
  <c r="Y7" i="1"/>
  <c r="Y39" i="1"/>
  <c r="Y10" i="1"/>
  <c r="U27" i="1"/>
  <c r="U43" i="1"/>
  <c r="U59" i="1"/>
  <c r="Y48" i="1"/>
  <c r="U41" i="1"/>
  <c r="U20" i="1"/>
  <c r="U36" i="1"/>
  <c r="U52" i="1"/>
  <c r="U61" i="1"/>
  <c r="U29" i="1"/>
  <c r="U6" i="1"/>
  <c r="U7" i="1"/>
  <c r="Q19" i="1"/>
  <c r="Q35" i="1"/>
  <c r="Q51" i="1"/>
  <c r="Q67" i="1"/>
  <c r="Y11" i="1"/>
  <c r="U42" i="1"/>
  <c r="Y46" i="1"/>
  <c r="Y62" i="1"/>
  <c r="U46" i="1"/>
  <c r="Q24" i="1"/>
  <c r="U26" i="1"/>
  <c r="Q29" i="1"/>
  <c r="Q49" i="1"/>
  <c r="M60" i="1"/>
  <c r="M40" i="1"/>
  <c r="M19" i="1"/>
  <c r="I11" i="1"/>
  <c r="I22" i="1"/>
  <c r="I38" i="1"/>
  <c r="I54" i="1"/>
  <c r="U49" i="1"/>
  <c r="M21" i="1"/>
  <c r="Q57" i="1"/>
  <c r="Q18" i="1"/>
  <c r="Q38" i="1"/>
  <c r="Q58" i="1"/>
  <c r="M53" i="1"/>
  <c r="Q62" i="1"/>
  <c r="M51" i="1"/>
  <c r="Q46" i="1"/>
  <c r="M66" i="1"/>
  <c r="Q44" i="1"/>
  <c r="Q64" i="1"/>
  <c r="M41" i="1"/>
  <c r="I20" i="1"/>
  <c r="I36" i="1"/>
  <c r="I52" i="1"/>
  <c r="M26" i="1"/>
  <c r="I35" i="1"/>
  <c r="I67" i="1"/>
  <c r="Y45" i="1"/>
  <c r="Y6" i="1"/>
  <c r="Y31" i="1"/>
  <c r="Y63" i="1"/>
  <c r="U55" i="1"/>
  <c r="U16" i="1"/>
  <c r="U9" i="1"/>
  <c r="Y56" i="1"/>
  <c r="Y42" i="1"/>
  <c r="Q8" i="1"/>
  <c r="Y40" i="1"/>
  <c r="Q45" i="1"/>
  <c r="M25" i="1"/>
  <c r="I50" i="1"/>
  <c r="Q10" i="1"/>
  <c r="M59" i="1"/>
  <c r="Q32" i="1"/>
  <c r="I41" i="1"/>
  <c r="Y19" i="1"/>
  <c r="Y51" i="1"/>
  <c r="Y21" i="1"/>
  <c r="Y37" i="1"/>
  <c r="Y53" i="1"/>
  <c r="Y20" i="1"/>
  <c r="Y52" i="1"/>
  <c r="Y13" i="1"/>
  <c r="Y30" i="1"/>
  <c r="Y15" i="1"/>
  <c r="Y47" i="1"/>
  <c r="U15" i="1"/>
  <c r="U31" i="1"/>
  <c r="U47" i="1"/>
  <c r="U63" i="1"/>
  <c r="Y14" i="1"/>
  <c r="U50" i="1"/>
  <c r="U24" i="1"/>
  <c r="U40" i="1"/>
  <c r="U56" i="1"/>
  <c r="U53" i="1"/>
  <c r="U21" i="1"/>
  <c r="U12" i="1"/>
  <c r="Q12" i="1"/>
  <c r="Q6" i="1"/>
  <c r="Q23" i="1"/>
  <c r="Q39" i="1"/>
  <c r="Q55" i="1"/>
  <c r="I9" i="1"/>
  <c r="Y12" i="1"/>
  <c r="U54" i="1"/>
  <c r="Y32" i="1"/>
  <c r="Y50" i="1"/>
  <c r="Y66" i="1"/>
  <c r="U57" i="1"/>
  <c r="Q40" i="1"/>
  <c r="Q9" i="1"/>
  <c r="Q13" i="1"/>
  <c r="Q33" i="1"/>
  <c r="Q53" i="1"/>
  <c r="M56" i="1"/>
  <c r="M35" i="1"/>
  <c r="M15" i="1"/>
  <c r="I10" i="1"/>
  <c r="I26" i="1"/>
  <c r="I42" i="1"/>
  <c r="I58" i="1"/>
  <c r="Q20" i="1"/>
  <c r="U38" i="1"/>
  <c r="M42" i="1"/>
  <c r="Q22" i="1"/>
  <c r="Q42" i="1"/>
  <c r="Q66" i="1"/>
  <c r="M47" i="1"/>
  <c r="M46" i="1"/>
  <c r="M37" i="1"/>
  <c r="U17" i="1"/>
  <c r="M18" i="1"/>
  <c r="Q16" i="1"/>
  <c r="Q48" i="1"/>
  <c r="M67" i="1"/>
  <c r="M16" i="1"/>
  <c r="I24" i="1"/>
  <c r="I40" i="1"/>
  <c r="I56" i="1"/>
  <c r="Q14" i="1"/>
  <c r="I15" i="1"/>
  <c r="I43" i="1"/>
  <c r="I23" i="1"/>
  <c r="I55" i="1"/>
  <c r="Y67" i="1"/>
  <c r="Y61" i="1"/>
  <c r="Y22" i="1"/>
  <c r="Y16" i="1"/>
  <c r="U32" i="1"/>
  <c r="U64" i="1"/>
  <c r="Q63" i="1"/>
  <c r="U34" i="1"/>
  <c r="Q21" i="1"/>
  <c r="M44" i="1"/>
  <c r="M8" i="1"/>
  <c r="M12" i="1"/>
  <c r="M11" i="1"/>
  <c r="M7" i="1"/>
  <c r="M13" i="1"/>
  <c r="M9" i="1"/>
  <c r="M14" i="1"/>
  <c r="M10" i="1"/>
  <c r="M6" i="1"/>
  <c r="I34" i="1"/>
  <c r="Q36" i="1"/>
  <c r="Q54" i="1"/>
  <c r="M45" i="1"/>
  <c r="I17" i="1"/>
  <c r="I37" i="1"/>
  <c r="Y27" i="1"/>
  <c r="Y59" i="1"/>
  <c r="Y25" i="1"/>
  <c r="Y41" i="1"/>
  <c r="Y57" i="1"/>
  <c r="Y28" i="1"/>
  <c r="Y60" i="1"/>
  <c r="Y18" i="1"/>
  <c r="Y34" i="1"/>
  <c r="Y23" i="1"/>
  <c r="Y55" i="1"/>
  <c r="U19" i="1"/>
  <c r="U35" i="1"/>
  <c r="U51" i="1"/>
  <c r="U67" i="1"/>
  <c r="U18" i="1"/>
  <c r="U62" i="1"/>
  <c r="U28" i="1"/>
  <c r="U44" i="1"/>
  <c r="U60" i="1"/>
  <c r="U45" i="1"/>
  <c r="U13" i="1"/>
  <c r="U8" i="1"/>
  <c r="Q11" i="1"/>
  <c r="Q27" i="1"/>
  <c r="Q43" i="1"/>
  <c r="Q59" i="1"/>
  <c r="Y24" i="1"/>
  <c r="U22" i="1"/>
  <c r="U65" i="1"/>
  <c r="Y64" i="1"/>
  <c r="Y54" i="1"/>
  <c r="U25" i="1"/>
  <c r="U66" i="1"/>
  <c r="Q7" i="1"/>
  <c r="Q52" i="1"/>
  <c r="Q17" i="1"/>
  <c r="Q37" i="1"/>
  <c r="Q61" i="1"/>
  <c r="M48" i="1"/>
  <c r="M31" i="1"/>
  <c r="M24" i="1"/>
  <c r="I14" i="1"/>
  <c r="I30" i="1"/>
  <c r="I46" i="1"/>
  <c r="I62" i="1"/>
  <c r="Q41" i="1"/>
  <c r="U10" i="1"/>
  <c r="M58" i="1"/>
  <c r="Q26" i="1"/>
  <c r="Q50" i="1"/>
  <c r="M64" i="1"/>
  <c r="M43" i="1"/>
  <c r="M62" i="1"/>
  <c r="M27" i="1"/>
  <c r="U58" i="1"/>
  <c r="M34" i="1"/>
  <c r="Q28" i="1"/>
  <c r="Q56" i="1"/>
  <c r="M57" i="1"/>
  <c r="I12" i="1"/>
  <c r="I28" i="1"/>
  <c r="I44" i="1"/>
  <c r="I60" i="1"/>
  <c r="Q30" i="1"/>
  <c r="I19" i="1"/>
  <c r="I51" i="1"/>
  <c r="M32" i="1"/>
  <c r="I31" i="1"/>
  <c r="I63" i="1"/>
  <c r="E23" i="1"/>
  <c r="E58" i="1"/>
  <c r="E39" i="1"/>
  <c r="E46" i="1"/>
  <c r="E61" i="1"/>
  <c r="E42" i="1"/>
  <c r="E22" i="1"/>
  <c r="E30" i="1"/>
  <c r="E62" i="1"/>
  <c r="E26" i="1"/>
  <c r="E28" i="1"/>
  <c r="E60" i="1"/>
  <c r="E10" i="1"/>
  <c r="E38" i="1"/>
  <c r="E54" i="1"/>
  <c r="E19" i="1"/>
  <c r="E35" i="1"/>
  <c r="E51" i="1"/>
  <c r="E8" i="1"/>
  <c r="E24" i="1"/>
  <c r="E48" i="1"/>
  <c r="E33" i="1"/>
  <c r="E32" i="1"/>
  <c r="E52" i="1"/>
  <c r="E17" i="1"/>
  <c r="E12" i="1"/>
  <c r="E25" i="1"/>
  <c r="E11" i="1"/>
  <c r="E27" i="1"/>
  <c r="E43" i="1"/>
  <c r="E59" i="1"/>
  <c r="E16" i="1"/>
  <c r="E36" i="1"/>
  <c r="E64" i="1"/>
  <c r="E53" i="1"/>
  <c r="E45" i="1"/>
  <c r="E6" i="1"/>
  <c r="E37" i="1"/>
  <c r="E7" i="1"/>
  <c r="E55" i="1"/>
  <c r="E56" i="1"/>
  <c r="E41" i="1"/>
  <c r="E29" i="1"/>
  <c r="E67" i="1"/>
  <c r="E18" i="1"/>
  <c r="E34" i="1"/>
  <c r="E50" i="1"/>
  <c r="E66" i="1"/>
  <c r="E15" i="1"/>
  <c r="E31" i="1"/>
  <c r="E47" i="1"/>
  <c r="E63" i="1"/>
  <c r="E20" i="1"/>
  <c r="E40" i="1"/>
  <c r="E21" i="1"/>
  <c r="E65" i="1"/>
  <c r="E57" i="1"/>
  <c r="E44" i="1"/>
  <c r="E13" i="1"/>
  <c r="E49" i="1"/>
  <c r="E9" i="1"/>
  <c r="AA67" i="1" l="1"/>
  <c r="AA6" i="1"/>
  <c r="O10" i="3"/>
  <c r="O12" i="3"/>
  <c r="G12" i="3"/>
  <c r="K10" i="3"/>
  <c r="O11" i="3"/>
  <c r="E11" i="3"/>
  <c r="E10" i="3"/>
  <c r="G10" i="3"/>
  <c r="E9" i="3"/>
  <c r="G4" i="3"/>
  <c r="M10" i="3"/>
  <c r="I10" i="3"/>
  <c r="E5" i="3"/>
  <c r="I9" i="3"/>
  <c r="O4" i="3"/>
  <c r="O7" i="3" l="1"/>
  <c r="M8" i="3"/>
  <c r="M6" i="3"/>
  <c r="M9" i="3"/>
  <c r="M5" i="3"/>
  <c r="K9" i="3"/>
  <c r="K11" i="3"/>
  <c r="I5" i="3"/>
  <c r="I4" i="3"/>
  <c r="I7" i="3"/>
  <c r="I8" i="3"/>
  <c r="G7" i="3"/>
  <c r="K8" i="3"/>
  <c r="K4" i="3"/>
  <c r="O13" i="3"/>
  <c r="K13" i="3"/>
  <c r="E13" i="3"/>
  <c r="K5" i="3"/>
  <c r="G8" i="3"/>
  <c r="E8" i="3"/>
  <c r="E6" i="3"/>
  <c r="G11" i="3"/>
  <c r="E12" i="3"/>
  <c r="M4" i="3"/>
  <c r="K7" i="3"/>
  <c r="O8" i="3"/>
  <c r="G13" i="3"/>
  <c r="E4" i="3"/>
  <c r="M13" i="3"/>
  <c r="K6" i="3"/>
  <c r="M12" i="3"/>
  <c r="G6" i="3"/>
  <c r="M11" i="3"/>
  <c r="I6" i="3"/>
  <c r="O9" i="3"/>
  <c r="G9" i="3"/>
  <c r="O5" i="3"/>
  <c r="O6" i="3"/>
  <c r="I11" i="3"/>
  <c r="E7" i="3"/>
  <c r="G5" i="3"/>
  <c r="M7" i="3"/>
  <c r="I13" i="3"/>
  <c r="I12" i="3"/>
  <c r="K12" i="3"/>
  <c r="AA35" i="1"/>
  <c r="AA19" i="1"/>
  <c r="AA9" i="1"/>
  <c r="AA46" i="1"/>
  <c r="AA25" i="1"/>
  <c r="AA20" i="1"/>
  <c r="AA57" i="1"/>
  <c r="AA8" i="1"/>
  <c r="AA64" i="1"/>
  <c r="AA48" i="1"/>
  <c r="AA54" i="1"/>
  <c r="AA7" i="1"/>
  <c r="AA13" i="1"/>
  <c r="AA65" i="1"/>
  <c r="AA17" i="1"/>
  <c r="AA29" i="1"/>
  <c r="AA63" i="1"/>
  <c r="AA50" i="1"/>
  <c r="AA45" i="1"/>
  <c r="AA53" i="1"/>
  <c r="AA39" i="1"/>
  <c r="AA52" i="1"/>
  <c r="AA22" i="1"/>
  <c r="AA38" i="1"/>
  <c r="AA60" i="1"/>
  <c r="AA27" i="1"/>
  <c r="AA11" i="1"/>
  <c r="AA44" i="1"/>
  <c r="AA37" i="1"/>
  <c r="AA32" i="1"/>
  <c r="AA26" i="1"/>
  <c r="AA51" i="1"/>
  <c r="AA59" i="1"/>
  <c r="AA42" i="1"/>
  <c r="AA47" i="1"/>
  <c r="AA36" i="1"/>
  <c r="AA34" i="1"/>
  <c r="AA12" i="1"/>
  <c r="AA16" i="1"/>
  <c r="AA14" i="1"/>
  <c r="AA55" i="1"/>
  <c r="AA66" i="1"/>
  <c r="AA62" i="1"/>
  <c r="AA61" i="1"/>
  <c r="AA41" i="1"/>
  <c r="AA23" i="1"/>
  <c r="AA24" i="1"/>
  <c r="AA58" i="1"/>
  <c r="AA56" i="1"/>
  <c r="AA43" i="1"/>
  <c r="AA33" i="1"/>
  <c r="AA31" i="1"/>
  <c r="AA15" i="1"/>
  <c r="AA21" i="1"/>
  <c r="AA49" i="1"/>
  <c r="AA30" i="1"/>
  <c r="AA18" i="1"/>
  <c r="AA10" i="1"/>
  <c r="AA40" i="1"/>
  <c r="AA28" i="1"/>
  <c r="AB40" i="1" l="1"/>
  <c r="AB49" i="1"/>
  <c r="AB33" i="1"/>
  <c r="AB24" i="1"/>
  <c r="AB62" i="1"/>
  <c r="AB16" i="1"/>
  <c r="AB47" i="1"/>
  <c r="AB26" i="1"/>
  <c r="AB11" i="1"/>
  <c r="AB22" i="1"/>
  <c r="AB45" i="1"/>
  <c r="AB17" i="1"/>
  <c r="AB54" i="1"/>
  <c r="AB57" i="1"/>
  <c r="AB9" i="1"/>
  <c r="AB18" i="1"/>
  <c r="AB15" i="1"/>
  <c r="AB56" i="1"/>
  <c r="AB41" i="1"/>
  <c r="AB55" i="1"/>
  <c r="AB34" i="1"/>
  <c r="A7" i="3"/>
  <c r="AB59" i="1"/>
  <c r="AB37" i="1"/>
  <c r="AB60" i="1"/>
  <c r="AB39" i="1"/>
  <c r="AB63" i="1"/>
  <c r="AB13" i="1"/>
  <c r="AB64" i="1"/>
  <c r="AB25" i="1"/>
  <c r="AB35" i="1"/>
  <c r="AB28" i="1"/>
  <c r="AB30" i="1"/>
  <c r="AB31" i="1"/>
  <c r="AB58" i="1"/>
  <c r="AB61" i="1"/>
  <c r="AB14" i="1"/>
  <c r="AB36" i="1"/>
  <c r="AB51" i="1"/>
  <c r="A10" i="3"/>
  <c r="AB44" i="1"/>
  <c r="A6" i="3"/>
  <c r="AB38" i="1"/>
  <c r="AB53" i="1"/>
  <c r="AB29" i="1"/>
  <c r="AB7" i="1"/>
  <c r="AB8" i="1"/>
  <c r="AB46" i="1"/>
  <c r="AB67" i="1"/>
  <c r="AB10" i="1"/>
  <c r="AB21" i="1"/>
  <c r="AB43" i="1"/>
  <c r="AB23" i="1"/>
  <c r="AB66" i="1"/>
  <c r="AB12" i="1"/>
  <c r="AB42" i="1"/>
  <c r="AB32" i="1"/>
  <c r="AB27" i="1"/>
  <c r="AB52" i="1"/>
  <c r="AB50" i="1"/>
  <c r="AB65" i="1"/>
  <c r="AB48" i="1"/>
  <c r="AB20" i="1"/>
  <c r="AB19" i="1"/>
  <c r="AB6" i="1"/>
  <c r="A8" i="3"/>
  <c r="A11" i="3"/>
  <c r="A5" i="3"/>
  <c r="A13" i="3"/>
  <c r="A12" i="3"/>
  <c r="A9" i="3"/>
  <c r="A4" i="3"/>
  <c r="B10" i="3" l="1"/>
  <c r="B9" i="3"/>
  <c r="B5" i="3"/>
  <c r="B4" i="3"/>
  <c r="B13" i="3"/>
  <c r="B12" i="3"/>
  <c r="B8" i="3"/>
  <c r="B7" i="3"/>
  <c r="B6" i="3"/>
  <c r="B11" i="3"/>
</calcChain>
</file>

<file path=xl/sharedStrings.xml><?xml version="1.0" encoding="utf-8"?>
<sst xmlns="http://schemas.openxmlformats.org/spreadsheetml/2006/main" count="153" uniqueCount="87">
  <si>
    <t>Опубликовано лотов</t>
  </si>
  <si>
    <t>Позиция</t>
  </si>
  <si>
    <t>Вес показателя</t>
  </si>
  <si>
    <t>Стоимость реализованного</t>
  </si>
  <si>
    <t>Количество лотов по торгам признанных состоявшимися</t>
  </si>
  <si>
    <t>% сост-ся лотов</t>
  </si>
  <si>
    <t>Средняя цена лота</t>
  </si>
  <si>
    <t>Общее количество баллов</t>
  </si>
  <si>
    <t>Name</t>
  </si>
  <si>
    <t>Баллы</t>
  </si>
  <si>
    <t>Электронная торговая площадка «Торговая Интеграционная Система Тендер»</t>
  </si>
  <si>
    <t>Электронная площадка Группы компаний ВИТ</t>
  </si>
  <si>
    <t>Сибирская электронная площадка</t>
  </si>
  <si>
    <t>АрбиТрейд</t>
  </si>
  <si>
    <t>Электронная торговая площадка "Евразийская торговая площадка"</t>
  </si>
  <si>
    <t>Ru-Trade24</t>
  </si>
  <si>
    <t>«Электрон-Март»</t>
  </si>
  <si>
    <t>Владимирский Тендерный Центр</t>
  </si>
  <si>
    <t>ЭТП Агенда"</t>
  </si>
  <si>
    <t>Система электронных торгов и муниципальных аукционов "ВТБ-Центр"</t>
  </si>
  <si>
    <t>ТендерСтандарт</t>
  </si>
  <si>
    <t>«Новые информационные сервисы»</t>
  </si>
  <si>
    <t>Электронная торговая площадка "Регион"</t>
  </si>
  <si>
    <t>Уральская электронная торговая площадка</t>
  </si>
  <si>
    <t>Аукцион-центр</t>
  </si>
  <si>
    <t>Аукционы Сибири</t>
  </si>
  <si>
    <t>МФБ</t>
  </si>
  <si>
    <t>Электронная Торговая Площадка "ПОВОЛЖСКИЙ АУКЦИОННЫЙ ДОМ"</t>
  </si>
  <si>
    <t>Всероссийская Электронная Торговая Площадка</t>
  </si>
  <si>
    <t>KARTOTEKA.RU</t>
  </si>
  <si>
    <t>Единая торговая электронная площадка</t>
  </si>
  <si>
    <t>Межотраслевая торговая система Фабрикант"</t>
  </si>
  <si>
    <t xml:space="preserve">Электронная торговая площадка "Профит" </t>
  </si>
  <si>
    <t>Открытая торговая площадка</t>
  </si>
  <si>
    <t>Межрегиональная Электронная Торговая Площадка</t>
  </si>
  <si>
    <t>ООО «Специализированная организация по проведению торгов – Южная Электронная Торговая Площадка»</t>
  </si>
  <si>
    <t>«Электронная площадка «Вердиктъ»</t>
  </si>
  <si>
    <t>Объединенная Торговая Площадка</t>
  </si>
  <si>
    <t>Сибирская торговая площадка</t>
  </si>
  <si>
    <t>uTender</t>
  </si>
  <si>
    <t>Электронная площадка "Система Электронных Торгов Имуществом" (СЭЛТИМ)</t>
  </si>
  <si>
    <t>«RUSSIA OnLine»</t>
  </si>
  <si>
    <t>Межрегиональная Электронная Торговая Система</t>
  </si>
  <si>
    <t>«Системы ЭЛектронных Торгов»</t>
  </si>
  <si>
    <t>Электронная площадка "Аукционный тендерный центр"</t>
  </si>
  <si>
    <t>АКОСТА info</t>
  </si>
  <si>
    <t>«Электронная торговая площадка ELECTRO-TORGI.RU»</t>
  </si>
  <si>
    <t>B2B-Center</t>
  </si>
  <si>
    <t>Электронная площадка Центра реализации</t>
  </si>
  <si>
    <t>«Региональная Торговая площадка»</t>
  </si>
  <si>
    <t>АИСТ</t>
  </si>
  <si>
    <t>ЭТП "Пром-Консалтинг"</t>
  </si>
  <si>
    <t>Электронная площадка ЭСП</t>
  </si>
  <si>
    <t>ЭТС24</t>
  </si>
  <si>
    <t>ЗАО «Сбербанк-АСТ»</t>
  </si>
  <si>
    <t>Балтийская электронная площадка</t>
  </si>
  <si>
    <t>Электронный капитал</t>
  </si>
  <si>
    <t>Альфалот</t>
  </si>
  <si>
    <t>Электронная площадка №1</t>
  </si>
  <si>
    <t>РИД</t>
  </si>
  <si>
    <t>Аукционы Дальнего Востока</t>
  </si>
  <si>
    <t>МЕТА-ИНВЕСТ</t>
  </si>
  <si>
    <t>«ТЕНДЕР ГАРАНТ»</t>
  </si>
  <si>
    <t>Центр дистанционных торгов</t>
  </si>
  <si>
    <t>Арбитат</t>
  </si>
  <si>
    <t>Бизнес-Групп</t>
  </si>
  <si>
    <t>«Property Trade»</t>
  </si>
  <si>
    <t>Российский аукционный дом</t>
  </si>
  <si>
    <t>UralBidIn</t>
  </si>
  <si>
    <t>Межрегиональный Тендер</t>
  </si>
  <si>
    <t>Банкротство РТ</t>
  </si>
  <si>
    <t>Место</t>
  </si>
  <si>
    <t xml:space="preserve">Вес </t>
  </si>
  <si>
    <t>%  Лотов по торгам признанным состоявшимися</t>
  </si>
  <si>
    <t>Данные для сравнения</t>
  </si>
  <si>
    <t>Показатель</t>
  </si>
  <si>
    <t>Название ЭТП</t>
  </si>
  <si>
    <t>Опубликовано лотов, ед.</t>
  </si>
  <si>
    <t>Кол-во сост-ся лотов, ед.</t>
  </si>
  <si>
    <t>Для расчета эффективности взяты количественные показатели. Итоговый рейтинг основан                                               на рэнкинге (от большего к меньшему = "Позиция", где 1-я позиция у ЭТП с наибольшим значением                                                           по "Данные для сравнения") и дальнейшему рэнкингу (от большего к меньшему = "Вес показателя")                             по "Позиция", где у 1-й позиции наибольшее кол-во баллов, умноженное на вес показателя</t>
  </si>
  <si>
    <t>Стоимость реализованного, млн. руб.</t>
  </si>
  <si>
    <t>ЭТП "ЮГРА"</t>
  </si>
  <si>
    <t>Средняя цена лота, млн.руб.</t>
  </si>
  <si>
    <t>% изменения цены</t>
  </si>
  <si>
    <t>2011-1 кв. 2018</t>
  </si>
  <si>
    <t>Итоги 2011 г. - 1 кв. 2018 г.</t>
  </si>
  <si>
    <t>2011 - 1 кв.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</si>
</sst>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Arial Narrow"/>
      <family val="2"/>
      <charset val="204"/>
    </font>
    <font>
      <b/>
      <sz val="8"/>
      <color theme="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vertical="center" wrapText="1"/>
    </xf>
    <xf numFmtId="9" fontId="3" fillId="3" borderId="0" xfId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vertical="center" wrapText="1"/>
    </xf>
    <xf numFmtId="9" fontId="3" fillId="3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9" fontId="4" fillId="0" borderId="0" xfId="1" applyFont="1" applyFill="1" applyAlignment="1">
      <alignment horizontal="center" vertical="center" wrapText="1"/>
    </xf>
    <xf numFmtId="0" fontId="5" fillId="0" borderId="0" xfId="0" applyFont="1" applyFill="1"/>
    <xf numFmtId="3" fontId="4" fillId="5" borderId="0" xfId="0" applyNumberFormat="1" applyFont="1" applyFill="1" applyAlignment="1">
      <alignment horizontal="center" vertical="center" wrapText="1"/>
    </xf>
    <xf numFmtId="9" fontId="4" fillId="5" borderId="0" xfId="1" applyFont="1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6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wrapText="1"/>
    </xf>
    <xf numFmtId="3" fontId="5" fillId="0" borderId="11" xfId="0" applyNumberFormat="1" applyFont="1" applyFill="1" applyBorder="1"/>
    <xf numFmtId="0" fontId="5" fillId="0" borderId="11" xfId="0" applyFont="1" applyFill="1" applyBorder="1"/>
    <xf numFmtId="3" fontId="5" fillId="0" borderId="3" xfId="0" applyNumberFormat="1" applyFont="1" applyFill="1" applyBorder="1"/>
    <xf numFmtId="0" fontId="5" fillId="0" borderId="3" xfId="0" applyFont="1" applyFill="1" applyBorder="1"/>
    <xf numFmtId="9" fontId="4" fillId="5" borderId="12" xfId="1" applyFont="1" applyFill="1" applyBorder="1" applyAlignment="1">
      <alignment horizontal="center" vertical="center" wrapText="1"/>
    </xf>
    <xf numFmtId="9" fontId="4" fillId="0" borderId="12" xfId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4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5" fillId="5" borderId="0" xfId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9" fontId="5" fillId="5" borderId="11" xfId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left" vertical="center"/>
    </xf>
    <xf numFmtId="3" fontId="2" fillId="3" borderId="5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4206240</xdr:colOff>
      <xdr:row>0</xdr:row>
      <xdr:rowOff>38100</xdr:rowOff>
    </xdr:from>
    <xdr:to>
      <xdr:col>3</xdr:col>
      <xdr:colOff>228600</xdr:colOff>
      <xdr:row>1</xdr:row>
      <xdr:rowOff>0</xdr:rowOff>
    </xdr:to>
    <xdr:sp macro="" textlink="">
      <xdr:nvSpPr>
        <xdr:cNvPr id="2" name="Стрелка вниз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6240" y="38100"/>
          <a:ext cx="1965960" cy="68580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2011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г. - </a:t>
          </a:r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1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2018 г. было опубликовано лотов: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38100</xdr:colOff>
      <xdr:row>0</xdr:row>
      <xdr:rowOff>30480</xdr:rowOff>
    </xdr:from>
    <xdr:to>
      <xdr:col>11</xdr:col>
      <xdr:colOff>274320</xdr:colOff>
      <xdr:row>1</xdr:row>
      <xdr:rowOff>0</xdr:rowOff>
    </xdr:to>
    <xdr:sp macro="" textlink="">
      <xdr:nvSpPr>
        <xdr:cNvPr id="3" name="Стрелка вниз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90660" y="30480"/>
          <a:ext cx="2225040" cy="84582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2011 г. -  1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2018 г % (средняя цена реализации) / (средняя начальная стоимость имущества):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83820</xdr:colOff>
      <xdr:row>0</xdr:row>
      <xdr:rowOff>22860</xdr:rowOff>
    </xdr:from>
    <xdr:to>
      <xdr:col>7</xdr:col>
      <xdr:colOff>182880</xdr:colOff>
      <xdr:row>0</xdr:row>
      <xdr:rowOff>868680</xdr:rowOff>
    </xdr:to>
    <xdr:sp macro="" textlink="">
      <xdr:nvSpPr>
        <xdr:cNvPr id="4" name="Стрелка вни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68440" y="22860"/>
          <a:ext cx="1965960" cy="845820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2011 г. - 1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2018 г. общая стоимость реализованного имущества, млн. руб.: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281940</xdr:colOff>
      <xdr:row>0</xdr:row>
      <xdr:rowOff>22860</xdr:rowOff>
    </xdr:from>
    <xdr:to>
      <xdr:col>15</xdr:col>
      <xdr:colOff>83820</xdr:colOff>
      <xdr:row>0</xdr:row>
      <xdr:rowOff>861060</xdr:rowOff>
    </xdr:to>
    <xdr:sp macro="" textlink="">
      <xdr:nvSpPr>
        <xdr:cNvPr id="5" name="Стрелка вниз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024360" y="22860"/>
          <a:ext cx="1965960" cy="838200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2011 г. -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1 кв. 2018 г. кол-во лотов по торгам, признанным состоявшимися: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15</xdr:col>
      <xdr:colOff>579120</xdr:colOff>
      <xdr:row>0</xdr:row>
      <xdr:rowOff>30480</xdr:rowOff>
    </xdr:from>
    <xdr:to>
      <xdr:col>19</xdr:col>
      <xdr:colOff>502920</xdr:colOff>
      <xdr:row>0</xdr:row>
      <xdr:rowOff>868680</xdr:rowOff>
    </xdr:to>
    <xdr:sp macro="" textlink="">
      <xdr:nvSpPr>
        <xdr:cNvPr id="6" name="Стрелка вниз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080808" y="30480"/>
          <a:ext cx="2477690" cy="83820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2011 г. - 1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2018 г. % лотов по торгам, признанным состоявшимися, от общего кол-ва лотов по завершенным торгам: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19</xdr:col>
      <xdr:colOff>617220</xdr:colOff>
      <xdr:row>0</xdr:row>
      <xdr:rowOff>30480</xdr:rowOff>
    </xdr:from>
    <xdr:to>
      <xdr:col>23</xdr:col>
      <xdr:colOff>342900</xdr:colOff>
      <xdr:row>0</xdr:row>
      <xdr:rowOff>868680</xdr:rowOff>
    </xdr:to>
    <xdr:sp macro="" textlink="">
      <xdr:nvSpPr>
        <xdr:cNvPr id="7" name="Стрелка вниз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145000" y="30480"/>
          <a:ext cx="2407920" cy="838200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2011 г. - 1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2018 г. стоимость реализованного имущества / кол-во лотов по торгам, признанным состоявшимися: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24</xdr:col>
      <xdr:colOff>476250</xdr:colOff>
      <xdr:row>0</xdr:row>
      <xdr:rowOff>7620</xdr:rowOff>
    </xdr:from>
    <xdr:to>
      <xdr:col>28</xdr:col>
      <xdr:colOff>249115</xdr:colOff>
      <xdr:row>0</xdr:row>
      <xdr:rowOff>861060</xdr:rowOff>
    </xdr:to>
    <xdr:sp macro="" textlink="">
      <xdr:nvSpPr>
        <xdr:cNvPr id="8" name="Стрелка вниз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863288" y="7620"/>
          <a:ext cx="1743808" cy="85344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2011 г. - 1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2018 г. сумма всех баллов по шести показателям: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%20ETP%20(31.03.2018)%20&#1072;&#1085;&#1072;&#1083;&#1080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цены (3)"/>
      <sheetName val="Изменение цены (2)"/>
      <sheetName val="Стоимость реализованного (2 (3)"/>
      <sheetName val="Стоимость реализованного (2)"/>
      <sheetName val="Кол-во лотов в сост-ся торг (2)"/>
      <sheetName val="Кол-во лотов в сост-ся торг Р"/>
      <sheetName val="Кол-во участников Р"/>
      <sheetName val="Кол-во опубликованных с ЭТП Р"/>
      <sheetName val="Кол-во опубликованных с ЭТП"/>
      <sheetName val="По типам"/>
      <sheetName val="Кол-во участников"/>
      <sheetName val="Нач. цена имущества"/>
      <sheetName val="Нач. цена по состоявшимся"/>
      <sheetName val="Кол-во лотов в сост-ся торгах"/>
      <sheetName val="Кол-во лотов в несост-ся торг"/>
      <sheetName val="Изменение цены"/>
      <sheetName val="Стоимость реализованног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Ru-Trade24</v>
          </cell>
          <cell r="R4">
            <v>1</v>
          </cell>
          <cell r="T4">
            <v>7</v>
          </cell>
          <cell r="AD4">
            <v>10</v>
          </cell>
          <cell r="AE4">
            <v>86</v>
          </cell>
          <cell r="AF4">
            <v>104</v>
          </cell>
        </row>
        <row r="5">
          <cell r="B5" t="str">
            <v>АИСТ</v>
          </cell>
          <cell r="R5">
            <v>26</v>
          </cell>
          <cell r="S5">
            <v>122</v>
          </cell>
          <cell r="T5">
            <v>144</v>
          </cell>
          <cell r="U5">
            <v>147</v>
          </cell>
          <cell r="V5">
            <v>36</v>
          </cell>
          <cell r="W5">
            <v>1</v>
          </cell>
          <cell r="X5">
            <v>295</v>
          </cell>
          <cell r="Y5">
            <v>222</v>
          </cell>
          <cell r="Z5">
            <v>178</v>
          </cell>
          <cell r="AA5">
            <v>74</v>
          </cell>
          <cell r="AB5">
            <v>159</v>
          </cell>
          <cell r="AC5">
            <v>26</v>
          </cell>
          <cell r="AD5">
            <v>47</v>
          </cell>
          <cell r="AE5">
            <v>36</v>
          </cell>
          <cell r="AF5">
            <v>1513</v>
          </cell>
        </row>
        <row r="6">
          <cell r="B6" t="str">
            <v>Арбитат</v>
          </cell>
          <cell r="G6">
            <v>6</v>
          </cell>
          <cell r="H6">
            <v>28</v>
          </cell>
          <cell r="I6">
            <v>316</v>
          </cell>
          <cell r="J6">
            <v>39</v>
          </cell>
          <cell r="K6">
            <v>154</v>
          </cell>
          <cell r="L6">
            <v>105</v>
          </cell>
          <cell r="M6">
            <v>55</v>
          </cell>
          <cell r="N6">
            <v>84</v>
          </cell>
          <cell r="O6">
            <v>94</v>
          </cell>
          <cell r="P6">
            <v>204</v>
          </cell>
          <cell r="Q6">
            <v>383</v>
          </cell>
          <cell r="R6">
            <v>353</v>
          </cell>
          <cell r="S6">
            <v>181</v>
          </cell>
          <cell r="T6">
            <v>255</v>
          </cell>
          <cell r="U6">
            <v>227</v>
          </cell>
          <cell r="V6">
            <v>416</v>
          </cell>
          <cell r="W6">
            <v>240</v>
          </cell>
          <cell r="X6">
            <v>195</v>
          </cell>
          <cell r="Y6">
            <v>276</v>
          </cell>
          <cell r="Z6">
            <v>275</v>
          </cell>
          <cell r="AA6">
            <v>340</v>
          </cell>
          <cell r="AB6">
            <v>301</v>
          </cell>
          <cell r="AC6">
            <v>492</v>
          </cell>
          <cell r="AD6">
            <v>279</v>
          </cell>
          <cell r="AE6">
            <v>1195</v>
          </cell>
          <cell r="AF6">
            <v>6493</v>
          </cell>
        </row>
        <row r="7">
          <cell r="B7" t="str">
            <v>АрбиТрейд</v>
          </cell>
          <cell r="O7">
            <v>11</v>
          </cell>
          <cell r="P7">
            <v>10</v>
          </cell>
          <cell r="Q7">
            <v>4</v>
          </cell>
          <cell r="R7">
            <v>8</v>
          </cell>
          <cell r="S7">
            <v>2</v>
          </cell>
          <cell r="T7">
            <v>2</v>
          </cell>
          <cell r="U7">
            <v>1</v>
          </cell>
          <cell r="AF7">
            <v>38</v>
          </cell>
        </row>
        <row r="8">
          <cell r="B8" t="str">
            <v>Аукционы Сибири</v>
          </cell>
          <cell r="D8">
            <v>49</v>
          </cell>
          <cell r="E8">
            <v>607</v>
          </cell>
          <cell r="F8">
            <v>1811</v>
          </cell>
          <cell r="G8">
            <v>1420</v>
          </cell>
          <cell r="H8">
            <v>1003</v>
          </cell>
          <cell r="I8">
            <v>1495</v>
          </cell>
          <cell r="J8">
            <v>961</v>
          </cell>
          <cell r="K8">
            <v>878</v>
          </cell>
          <cell r="L8">
            <v>1087</v>
          </cell>
          <cell r="M8">
            <v>981</v>
          </cell>
          <cell r="N8">
            <v>762</v>
          </cell>
          <cell r="O8">
            <v>673</v>
          </cell>
          <cell r="P8">
            <v>769</v>
          </cell>
          <cell r="Q8">
            <v>930</v>
          </cell>
          <cell r="R8">
            <v>981</v>
          </cell>
          <cell r="S8">
            <v>1022</v>
          </cell>
          <cell r="T8">
            <v>1071</v>
          </cell>
          <cell r="U8">
            <v>1536</v>
          </cell>
          <cell r="V8">
            <v>1623</v>
          </cell>
          <cell r="W8">
            <v>1015</v>
          </cell>
          <cell r="X8">
            <v>840</v>
          </cell>
          <cell r="Y8">
            <v>1143</v>
          </cell>
          <cell r="Z8">
            <v>696</v>
          </cell>
          <cell r="AA8">
            <v>446</v>
          </cell>
          <cell r="AB8">
            <v>694</v>
          </cell>
          <cell r="AC8">
            <v>832</v>
          </cell>
          <cell r="AD8">
            <v>1714</v>
          </cell>
          <cell r="AE8">
            <v>1114</v>
          </cell>
          <cell r="AF8">
            <v>28153</v>
          </cell>
        </row>
        <row r="9">
          <cell r="B9" t="str">
            <v>Банкротство РТ</v>
          </cell>
          <cell r="R9">
            <v>1</v>
          </cell>
          <cell r="S9">
            <v>5</v>
          </cell>
          <cell r="W9">
            <v>14</v>
          </cell>
          <cell r="X9">
            <v>7</v>
          </cell>
          <cell r="Y9">
            <v>32</v>
          </cell>
          <cell r="Z9">
            <v>64</v>
          </cell>
          <cell r="AA9">
            <v>28</v>
          </cell>
          <cell r="AB9">
            <v>18</v>
          </cell>
          <cell r="AC9">
            <v>11</v>
          </cell>
          <cell r="AD9">
            <v>54</v>
          </cell>
          <cell r="AE9">
            <v>28</v>
          </cell>
          <cell r="AF9">
            <v>262</v>
          </cell>
        </row>
        <row r="10">
          <cell r="B10" t="str">
            <v>Всероссийская Электронная Торговая Площадка</v>
          </cell>
          <cell r="N10">
            <v>7</v>
          </cell>
          <cell r="O10">
            <v>18</v>
          </cell>
          <cell r="P10">
            <v>47</v>
          </cell>
          <cell r="Q10">
            <v>54</v>
          </cell>
          <cell r="R10">
            <v>23</v>
          </cell>
          <cell r="S10">
            <v>311</v>
          </cell>
          <cell r="T10">
            <v>266</v>
          </cell>
          <cell r="U10">
            <v>272</v>
          </cell>
          <cell r="V10">
            <v>131</v>
          </cell>
          <cell r="W10">
            <v>99</v>
          </cell>
          <cell r="X10">
            <v>195</v>
          </cell>
          <cell r="Y10">
            <v>187</v>
          </cell>
          <cell r="Z10">
            <v>675</v>
          </cell>
          <cell r="AA10">
            <v>315</v>
          </cell>
          <cell r="AB10">
            <v>994</v>
          </cell>
          <cell r="AC10">
            <v>600</v>
          </cell>
          <cell r="AD10">
            <v>983</v>
          </cell>
          <cell r="AE10">
            <v>828</v>
          </cell>
          <cell r="AF10">
            <v>6005</v>
          </cell>
        </row>
        <row r="11">
          <cell r="B11" t="str">
            <v>Межотраслевая торговая система Фабрикант"</v>
          </cell>
          <cell r="C11">
            <v>167</v>
          </cell>
          <cell r="D11">
            <v>1071</v>
          </cell>
          <cell r="E11">
            <v>4176</v>
          </cell>
          <cell r="F11">
            <v>5930</v>
          </cell>
          <cell r="G11">
            <v>3281</v>
          </cell>
          <cell r="H11">
            <v>2225</v>
          </cell>
          <cell r="I11">
            <v>3718</v>
          </cell>
          <cell r="J11">
            <v>3125</v>
          </cell>
          <cell r="K11">
            <v>2791</v>
          </cell>
          <cell r="L11">
            <v>3070</v>
          </cell>
          <cell r="M11">
            <v>3321</v>
          </cell>
          <cell r="N11">
            <v>3567</v>
          </cell>
          <cell r="O11">
            <v>4293</v>
          </cell>
          <cell r="P11">
            <v>4461</v>
          </cell>
          <cell r="Q11">
            <v>4807</v>
          </cell>
          <cell r="R11">
            <v>3465</v>
          </cell>
          <cell r="S11">
            <v>3087</v>
          </cell>
          <cell r="T11">
            <v>5299</v>
          </cell>
          <cell r="U11">
            <v>4622</v>
          </cell>
          <cell r="V11">
            <v>5004</v>
          </cell>
          <cell r="W11">
            <v>3544</v>
          </cell>
          <cell r="X11">
            <v>4334</v>
          </cell>
          <cell r="Y11">
            <v>5055</v>
          </cell>
          <cell r="Z11">
            <v>5532</v>
          </cell>
          <cell r="AA11">
            <v>4869</v>
          </cell>
          <cell r="AB11">
            <v>4669</v>
          </cell>
          <cell r="AC11">
            <v>3669</v>
          </cell>
          <cell r="AD11">
            <v>3805</v>
          </cell>
          <cell r="AE11">
            <v>4250</v>
          </cell>
          <cell r="AF11">
            <v>111207</v>
          </cell>
        </row>
        <row r="12">
          <cell r="B12" t="str">
            <v>МФБ</v>
          </cell>
          <cell r="H12">
            <v>11</v>
          </cell>
          <cell r="I12">
            <v>63</v>
          </cell>
          <cell r="J12">
            <v>21</v>
          </cell>
          <cell r="K12">
            <v>32</v>
          </cell>
          <cell r="L12">
            <v>66</v>
          </cell>
          <cell r="M12">
            <v>53</v>
          </cell>
          <cell r="N12">
            <v>23</v>
          </cell>
          <cell r="O12">
            <v>70</v>
          </cell>
          <cell r="P12">
            <v>169</v>
          </cell>
          <cell r="Q12">
            <v>172</v>
          </cell>
          <cell r="R12">
            <v>127</v>
          </cell>
          <cell r="S12">
            <v>89</v>
          </cell>
          <cell r="T12">
            <v>251</v>
          </cell>
          <cell r="U12">
            <v>122</v>
          </cell>
          <cell r="V12">
            <v>65</v>
          </cell>
          <cell r="AF12">
            <v>1334</v>
          </cell>
        </row>
        <row r="13">
          <cell r="B13" t="str">
            <v>Открытая торговая площадка</v>
          </cell>
          <cell r="Q13">
            <v>3</v>
          </cell>
          <cell r="R13">
            <v>5</v>
          </cell>
          <cell r="S13">
            <v>5</v>
          </cell>
          <cell r="T13">
            <v>32</v>
          </cell>
          <cell r="U13">
            <v>32</v>
          </cell>
          <cell r="V13">
            <v>25</v>
          </cell>
          <cell r="W13">
            <v>24</v>
          </cell>
          <cell r="X13">
            <v>41</v>
          </cell>
          <cell r="Y13">
            <v>26</v>
          </cell>
          <cell r="AF13">
            <v>193</v>
          </cell>
        </row>
        <row r="14">
          <cell r="B14" t="str">
            <v>Сибирская торговая площадка</v>
          </cell>
          <cell r="D14">
            <v>5</v>
          </cell>
          <cell r="E14">
            <v>24</v>
          </cell>
          <cell r="F14">
            <v>120</v>
          </cell>
          <cell r="G14">
            <v>149</v>
          </cell>
          <cell r="H14">
            <v>306</v>
          </cell>
          <cell r="I14">
            <v>288</v>
          </cell>
          <cell r="J14">
            <v>202</v>
          </cell>
          <cell r="K14">
            <v>358</v>
          </cell>
          <cell r="L14">
            <v>685</v>
          </cell>
          <cell r="M14">
            <v>400</v>
          </cell>
          <cell r="N14">
            <v>256</v>
          </cell>
          <cell r="O14">
            <v>110</v>
          </cell>
          <cell r="P14">
            <v>122</v>
          </cell>
          <cell r="Q14">
            <v>991</v>
          </cell>
          <cell r="R14">
            <v>377</v>
          </cell>
          <cell r="S14">
            <v>396</v>
          </cell>
          <cell r="T14">
            <v>463</v>
          </cell>
          <cell r="U14">
            <v>452</v>
          </cell>
          <cell r="V14">
            <v>557</v>
          </cell>
          <cell r="W14">
            <v>507</v>
          </cell>
          <cell r="X14">
            <v>437</v>
          </cell>
          <cell r="Y14">
            <v>260</v>
          </cell>
          <cell r="Z14">
            <v>778</v>
          </cell>
          <cell r="AA14">
            <v>495</v>
          </cell>
          <cell r="AB14">
            <v>841</v>
          </cell>
          <cell r="AC14">
            <v>996</v>
          </cell>
          <cell r="AD14">
            <v>930</v>
          </cell>
          <cell r="AE14">
            <v>644</v>
          </cell>
          <cell r="AF14">
            <v>12149</v>
          </cell>
        </row>
        <row r="15">
          <cell r="B15" t="str">
            <v>Сибирская электронная площадка</v>
          </cell>
          <cell r="V15">
            <v>2</v>
          </cell>
          <cell r="W15">
            <v>7</v>
          </cell>
          <cell r="Y15">
            <v>15</v>
          </cell>
          <cell r="Z15">
            <v>7</v>
          </cell>
          <cell r="AA15">
            <v>18</v>
          </cell>
          <cell r="AB15">
            <v>1</v>
          </cell>
          <cell r="AF15">
            <v>50</v>
          </cell>
        </row>
        <row r="16">
          <cell r="B16" t="str">
            <v>ЭТП Агенда"</v>
          </cell>
          <cell r="P16">
            <v>324</v>
          </cell>
          <cell r="Q16">
            <v>407</v>
          </cell>
          <cell r="R16">
            <v>93</v>
          </cell>
          <cell r="S16">
            <v>7</v>
          </cell>
          <cell r="T16">
            <v>88</v>
          </cell>
          <cell r="U16">
            <v>8</v>
          </cell>
          <cell r="V16">
            <v>6</v>
          </cell>
          <cell r="W16">
            <v>12</v>
          </cell>
          <cell r="X16">
            <v>24</v>
          </cell>
          <cell r="Y16">
            <v>60</v>
          </cell>
          <cell r="Z16">
            <v>178</v>
          </cell>
          <cell r="AA16">
            <v>533</v>
          </cell>
          <cell r="AF16">
            <v>1740</v>
          </cell>
        </row>
        <row r="17">
          <cell r="B17" t="str">
            <v>ЭТС24</v>
          </cell>
          <cell r="M17">
            <v>1</v>
          </cell>
          <cell r="R17">
            <v>8</v>
          </cell>
          <cell r="S17">
            <v>10</v>
          </cell>
          <cell r="T17">
            <v>7</v>
          </cell>
          <cell r="U17">
            <v>7</v>
          </cell>
          <cell r="W17">
            <v>1</v>
          </cell>
          <cell r="X17">
            <v>3</v>
          </cell>
          <cell r="AF17">
            <v>37</v>
          </cell>
        </row>
        <row r="18">
          <cell r="B18" t="str">
            <v>«Property Trade»</v>
          </cell>
          <cell r="F18">
            <v>27</v>
          </cell>
          <cell r="G18">
            <v>73</v>
          </cell>
          <cell r="H18">
            <v>23</v>
          </cell>
          <cell r="I18">
            <v>10</v>
          </cell>
          <cell r="J18">
            <v>17</v>
          </cell>
          <cell r="K18">
            <v>35</v>
          </cell>
          <cell r="L18">
            <v>65</v>
          </cell>
          <cell r="M18">
            <v>120</v>
          </cell>
          <cell r="N18">
            <v>105</v>
          </cell>
          <cell r="O18">
            <v>20</v>
          </cell>
          <cell r="P18">
            <v>35</v>
          </cell>
          <cell r="Q18">
            <v>46</v>
          </cell>
          <cell r="R18">
            <v>29</v>
          </cell>
          <cell r="S18">
            <v>30</v>
          </cell>
          <cell r="T18">
            <v>12</v>
          </cell>
          <cell r="U18">
            <v>79</v>
          </cell>
          <cell r="V18">
            <v>125</v>
          </cell>
          <cell r="W18">
            <v>53</v>
          </cell>
          <cell r="X18">
            <v>52</v>
          </cell>
          <cell r="Y18">
            <v>38</v>
          </cell>
          <cell r="Z18">
            <v>57</v>
          </cell>
          <cell r="AA18">
            <v>27</v>
          </cell>
          <cell r="AB18">
            <v>35</v>
          </cell>
          <cell r="AC18">
            <v>49</v>
          </cell>
          <cell r="AD18">
            <v>47</v>
          </cell>
          <cell r="AE18">
            <v>18</v>
          </cell>
          <cell r="AF18">
            <v>1227</v>
          </cell>
        </row>
        <row r="19">
          <cell r="B19" t="str">
            <v>«RUSSIA OnLine»</v>
          </cell>
          <cell r="C19">
            <v>3</v>
          </cell>
          <cell r="D19">
            <v>5</v>
          </cell>
          <cell r="E19">
            <v>252</v>
          </cell>
          <cell r="F19">
            <v>314</v>
          </cell>
          <cell r="G19">
            <v>257</v>
          </cell>
          <cell r="H19">
            <v>544</v>
          </cell>
          <cell r="I19">
            <v>476</v>
          </cell>
          <cell r="J19">
            <v>360</v>
          </cell>
          <cell r="K19">
            <v>392</v>
          </cell>
          <cell r="L19">
            <v>211</v>
          </cell>
          <cell r="M19">
            <v>420</v>
          </cell>
          <cell r="N19">
            <v>457</v>
          </cell>
          <cell r="O19">
            <v>313</v>
          </cell>
          <cell r="P19">
            <v>309</v>
          </cell>
          <cell r="Q19">
            <v>373</v>
          </cell>
          <cell r="R19">
            <v>332</v>
          </cell>
          <cell r="S19">
            <v>285</v>
          </cell>
          <cell r="T19">
            <v>137</v>
          </cell>
          <cell r="U19">
            <v>85</v>
          </cell>
          <cell r="V19">
            <v>16</v>
          </cell>
          <cell r="W19">
            <v>15</v>
          </cell>
          <cell r="X19">
            <v>177</v>
          </cell>
          <cell r="Y19">
            <v>624</v>
          </cell>
          <cell r="Z19">
            <v>619</v>
          </cell>
          <cell r="AA19">
            <v>533</v>
          </cell>
          <cell r="AB19">
            <v>562</v>
          </cell>
          <cell r="AC19">
            <v>803</v>
          </cell>
          <cell r="AD19">
            <v>696</v>
          </cell>
          <cell r="AE19">
            <v>341</v>
          </cell>
          <cell r="AF19">
            <v>9911</v>
          </cell>
        </row>
        <row r="20">
          <cell r="B20" t="str">
            <v>«Новые информационные сервисы»</v>
          </cell>
          <cell r="L20">
            <v>167</v>
          </cell>
          <cell r="M20">
            <v>127</v>
          </cell>
          <cell r="N20">
            <v>44</v>
          </cell>
          <cell r="O20">
            <v>222</v>
          </cell>
          <cell r="P20">
            <v>291</v>
          </cell>
          <cell r="Q20">
            <v>1278</v>
          </cell>
          <cell r="R20">
            <v>2730</v>
          </cell>
          <cell r="S20">
            <v>582</v>
          </cell>
          <cell r="T20">
            <v>916</v>
          </cell>
          <cell r="U20">
            <v>722</v>
          </cell>
          <cell r="V20">
            <v>781</v>
          </cell>
          <cell r="W20">
            <v>722</v>
          </cell>
          <cell r="X20">
            <v>1151</v>
          </cell>
          <cell r="Y20">
            <v>945</v>
          </cell>
          <cell r="Z20">
            <v>1062</v>
          </cell>
          <cell r="AA20">
            <v>862</v>
          </cell>
          <cell r="AB20">
            <v>1301</v>
          </cell>
          <cell r="AC20">
            <v>2231</v>
          </cell>
          <cell r="AD20">
            <v>1880</v>
          </cell>
          <cell r="AE20">
            <v>1554</v>
          </cell>
          <cell r="AF20">
            <v>19568</v>
          </cell>
        </row>
        <row r="21">
          <cell r="B21" t="str">
            <v>«Региональная Торговая площадка»</v>
          </cell>
          <cell r="F21">
            <v>103</v>
          </cell>
          <cell r="G21">
            <v>104</v>
          </cell>
          <cell r="H21">
            <v>199</v>
          </cell>
          <cell r="I21">
            <v>304</v>
          </cell>
          <cell r="J21">
            <v>628</v>
          </cell>
          <cell r="K21">
            <v>134</v>
          </cell>
          <cell r="L21">
            <v>98</v>
          </cell>
          <cell r="M21">
            <v>156</v>
          </cell>
          <cell r="N21">
            <v>144</v>
          </cell>
          <cell r="O21">
            <v>143</v>
          </cell>
          <cell r="P21">
            <v>255</v>
          </cell>
          <cell r="Q21">
            <v>329</v>
          </cell>
          <cell r="R21">
            <v>212</v>
          </cell>
          <cell r="S21">
            <v>201</v>
          </cell>
          <cell r="T21">
            <v>208</v>
          </cell>
          <cell r="U21">
            <v>202</v>
          </cell>
          <cell r="V21">
            <v>461</v>
          </cell>
          <cell r="W21">
            <v>486</v>
          </cell>
          <cell r="X21">
            <v>483</v>
          </cell>
          <cell r="Y21">
            <v>682</v>
          </cell>
          <cell r="Z21">
            <v>754</v>
          </cell>
          <cell r="AA21">
            <v>426</v>
          </cell>
          <cell r="AB21">
            <v>451</v>
          </cell>
          <cell r="AC21">
            <v>523</v>
          </cell>
          <cell r="AD21">
            <v>568</v>
          </cell>
          <cell r="AE21">
            <v>362</v>
          </cell>
          <cell r="AF21">
            <v>8616</v>
          </cell>
        </row>
        <row r="22">
          <cell r="B22" t="str">
            <v>«Системы ЭЛектронных Торгов»</v>
          </cell>
          <cell r="C22">
            <v>2</v>
          </cell>
          <cell r="D22">
            <v>3</v>
          </cell>
          <cell r="E22">
            <v>110</v>
          </cell>
          <cell r="F22">
            <v>474</v>
          </cell>
          <cell r="G22">
            <v>259</v>
          </cell>
          <cell r="H22">
            <v>196</v>
          </cell>
          <cell r="I22">
            <v>150</v>
          </cell>
          <cell r="J22">
            <v>184</v>
          </cell>
          <cell r="K22">
            <v>153</v>
          </cell>
          <cell r="L22">
            <v>207</v>
          </cell>
          <cell r="M22">
            <v>442</v>
          </cell>
          <cell r="N22">
            <v>353</v>
          </cell>
          <cell r="O22">
            <v>129</v>
          </cell>
          <cell r="P22">
            <v>206</v>
          </cell>
          <cell r="Q22">
            <v>107</v>
          </cell>
          <cell r="R22">
            <v>135</v>
          </cell>
          <cell r="S22">
            <v>249</v>
          </cell>
          <cell r="T22">
            <v>62</v>
          </cell>
          <cell r="U22">
            <v>596</v>
          </cell>
          <cell r="V22">
            <v>927</v>
          </cell>
          <cell r="W22">
            <v>279</v>
          </cell>
          <cell r="X22">
            <v>581</v>
          </cell>
          <cell r="Y22">
            <v>891</v>
          </cell>
          <cell r="Z22">
            <v>796</v>
          </cell>
          <cell r="AA22">
            <v>436</v>
          </cell>
          <cell r="AB22">
            <v>463</v>
          </cell>
          <cell r="AC22">
            <v>440</v>
          </cell>
          <cell r="AD22">
            <v>285</v>
          </cell>
          <cell r="AE22">
            <v>418</v>
          </cell>
          <cell r="AF22">
            <v>9533</v>
          </cell>
        </row>
        <row r="23">
          <cell r="B23" t="str">
            <v>«ТЕНДЕР ГАРАНТ»</v>
          </cell>
          <cell r="H23">
            <v>12</v>
          </cell>
          <cell r="I23">
            <v>28</v>
          </cell>
          <cell r="J23">
            <v>44</v>
          </cell>
          <cell r="K23">
            <v>54</v>
          </cell>
          <cell r="L23">
            <v>23</v>
          </cell>
          <cell r="M23">
            <v>43</v>
          </cell>
          <cell r="N23">
            <v>83</v>
          </cell>
          <cell r="O23">
            <v>30</v>
          </cell>
          <cell r="P23">
            <v>65</v>
          </cell>
          <cell r="Q23">
            <v>45</v>
          </cell>
          <cell r="R23">
            <v>56</v>
          </cell>
          <cell r="S23">
            <v>15</v>
          </cell>
          <cell r="T23">
            <v>46</v>
          </cell>
          <cell r="U23">
            <v>76</v>
          </cell>
          <cell r="V23">
            <v>90</v>
          </cell>
          <cell r="W23">
            <v>16</v>
          </cell>
          <cell r="X23">
            <v>19</v>
          </cell>
          <cell r="Y23">
            <v>59</v>
          </cell>
          <cell r="Z23">
            <v>87</v>
          </cell>
          <cell r="AA23">
            <v>61</v>
          </cell>
          <cell r="AB23">
            <v>87</v>
          </cell>
          <cell r="AC23">
            <v>125</v>
          </cell>
          <cell r="AD23">
            <v>61</v>
          </cell>
          <cell r="AE23">
            <v>67</v>
          </cell>
          <cell r="AF23">
            <v>1292</v>
          </cell>
        </row>
        <row r="24">
          <cell r="B24" t="str">
            <v>«Электрон-Март»</v>
          </cell>
          <cell r="K24">
            <v>14</v>
          </cell>
          <cell r="L24">
            <v>8</v>
          </cell>
          <cell r="M24">
            <v>20</v>
          </cell>
          <cell r="N24">
            <v>7</v>
          </cell>
          <cell r="AF24">
            <v>49</v>
          </cell>
        </row>
        <row r="25">
          <cell r="B25" t="str">
            <v>«Электронная площадка «Вердиктъ»</v>
          </cell>
          <cell r="F25">
            <v>1</v>
          </cell>
          <cell r="G25">
            <v>52</v>
          </cell>
          <cell r="H25">
            <v>195</v>
          </cell>
          <cell r="I25">
            <v>417</v>
          </cell>
          <cell r="J25">
            <v>242</v>
          </cell>
          <cell r="K25">
            <v>118</v>
          </cell>
          <cell r="L25">
            <v>744</v>
          </cell>
          <cell r="M25">
            <v>353</v>
          </cell>
          <cell r="N25">
            <v>1522</v>
          </cell>
          <cell r="O25">
            <v>228</v>
          </cell>
          <cell r="P25">
            <v>193</v>
          </cell>
          <cell r="Q25">
            <v>353</v>
          </cell>
          <cell r="R25">
            <v>139</v>
          </cell>
          <cell r="S25">
            <v>266</v>
          </cell>
          <cell r="T25">
            <v>494</v>
          </cell>
          <cell r="U25">
            <v>339</v>
          </cell>
          <cell r="V25">
            <v>458</v>
          </cell>
          <cell r="W25">
            <v>269</v>
          </cell>
          <cell r="X25">
            <v>365</v>
          </cell>
          <cell r="Y25">
            <v>385</v>
          </cell>
          <cell r="Z25">
            <v>391</v>
          </cell>
          <cell r="AA25">
            <v>199</v>
          </cell>
          <cell r="AB25">
            <v>236</v>
          </cell>
          <cell r="AC25">
            <v>314</v>
          </cell>
          <cell r="AD25">
            <v>233</v>
          </cell>
          <cell r="AE25">
            <v>191</v>
          </cell>
          <cell r="AF25">
            <v>8697</v>
          </cell>
        </row>
        <row r="26">
          <cell r="B26" t="str">
            <v>«Электронная торговая площадка ELECTRO-TORGI.RU»</v>
          </cell>
          <cell r="D26">
            <v>57</v>
          </cell>
          <cell r="E26">
            <v>104</v>
          </cell>
          <cell r="F26">
            <v>45</v>
          </cell>
          <cell r="G26">
            <v>201</v>
          </cell>
          <cell r="H26">
            <v>135</v>
          </cell>
          <cell r="I26">
            <v>145</v>
          </cell>
          <cell r="J26">
            <v>171</v>
          </cell>
          <cell r="K26">
            <v>135</v>
          </cell>
          <cell r="L26">
            <v>153</v>
          </cell>
          <cell r="M26">
            <v>53</v>
          </cell>
          <cell r="N26">
            <v>54</v>
          </cell>
          <cell r="O26">
            <v>165</v>
          </cell>
          <cell r="P26">
            <v>166</v>
          </cell>
          <cell r="Q26">
            <v>231</v>
          </cell>
          <cell r="R26">
            <v>75</v>
          </cell>
          <cell r="S26">
            <v>50</v>
          </cell>
          <cell r="T26">
            <v>112</v>
          </cell>
          <cell r="U26">
            <v>152</v>
          </cell>
          <cell r="V26">
            <v>129</v>
          </cell>
          <cell r="W26">
            <v>77</v>
          </cell>
          <cell r="X26">
            <v>83</v>
          </cell>
          <cell r="Y26">
            <v>139</v>
          </cell>
          <cell r="Z26">
            <v>221</v>
          </cell>
          <cell r="AA26">
            <v>267</v>
          </cell>
          <cell r="AB26">
            <v>340</v>
          </cell>
          <cell r="AC26">
            <v>332</v>
          </cell>
          <cell r="AD26">
            <v>451</v>
          </cell>
          <cell r="AE26">
            <v>243</v>
          </cell>
          <cell r="AF26">
            <v>4486</v>
          </cell>
        </row>
        <row r="27">
          <cell r="B27" t="str">
            <v>B2B-Center</v>
          </cell>
          <cell r="C27">
            <v>103</v>
          </cell>
          <cell r="D27">
            <v>232</v>
          </cell>
          <cell r="E27">
            <v>723</v>
          </cell>
          <cell r="F27">
            <v>1596</v>
          </cell>
          <cell r="G27">
            <v>1449</v>
          </cell>
          <cell r="H27">
            <v>1605</v>
          </cell>
          <cell r="I27">
            <v>1447</v>
          </cell>
          <cell r="J27">
            <v>1333</v>
          </cell>
          <cell r="K27">
            <v>1298</v>
          </cell>
          <cell r="L27">
            <v>1545</v>
          </cell>
          <cell r="M27">
            <v>1239</v>
          </cell>
          <cell r="N27">
            <v>1019</v>
          </cell>
          <cell r="O27">
            <v>580</v>
          </cell>
          <cell r="P27">
            <v>776</v>
          </cell>
          <cell r="Q27">
            <v>1098</v>
          </cell>
          <cell r="R27">
            <v>1005</v>
          </cell>
          <cell r="S27">
            <v>756</v>
          </cell>
          <cell r="T27">
            <v>1204</v>
          </cell>
          <cell r="U27">
            <v>1469</v>
          </cell>
          <cell r="V27">
            <v>1185</v>
          </cell>
          <cell r="W27">
            <v>534</v>
          </cell>
          <cell r="X27">
            <v>588</v>
          </cell>
          <cell r="Y27">
            <v>476</v>
          </cell>
          <cell r="Z27">
            <v>776</v>
          </cell>
          <cell r="AA27">
            <v>683</v>
          </cell>
          <cell r="AB27">
            <v>919</v>
          </cell>
          <cell r="AC27">
            <v>768</v>
          </cell>
          <cell r="AD27">
            <v>748</v>
          </cell>
          <cell r="AE27">
            <v>870</v>
          </cell>
          <cell r="AF27">
            <v>28024</v>
          </cell>
        </row>
        <row r="28">
          <cell r="B28" t="str">
            <v>KARTOTEKA.RU</v>
          </cell>
          <cell r="E28">
            <v>1</v>
          </cell>
          <cell r="F28">
            <v>2</v>
          </cell>
          <cell r="G28">
            <v>2</v>
          </cell>
          <cell r="H28">
            <v>92</v>
          </cell>
          <cell r="I28">
            <v>231</v>
          </cell>
          <cell r="J28">
            <v>134</v>
          </cell>
          <cell r="K28">
            <v>168</v>
          </cell>
          <cell r="L28">
            <v>91</v>
          </cell>
          <cell r="M28">
            <v>58</v>
          </cell>
          <cell r="N28">
            <v>106</v>
          </cell>
          <cell r="O28">
            <v>185</v>
          </cell>
          <cell r="P28">
            <v>200</v>
          </cell>
          <cell r="Q28">
            <v>1388</v>
          </cell>
          <cell r="R28">
            <v>2900</v>
          </cell>
          <cell r="S28">
            <v>264</v>
          </cell>
          <cell r="T28">
            <v>102</v>
          </cell>
          <cell r="U28">
            <v>6100</v>
          </cell>
          <cell r="V28">
            <v>68</v>
          </cell>
          <cell r="W28">
            <v>72</v>
          </cell>
          <cell r="X28">
            <v>53</v>
          </cell>
          <cell r="Y28">
            <v>28</v>
          </cell>
          <cell r="Z28">
            <v>49</v>
          </cell>
          <cell r="AA28">
            <v>75</v>
          </cell>
          <cell r="AB28">
            <v>97</v>
          </cell>
          <cell r="AC28">
            <v>307</v>
          </cell>
          <cell r="AD28">
            <v>139</v>
          </cell>
          <cell r="AE28">
            <v>212</v>
          </cell>
          <cell r="AF28">
            <v>13124</v>
          </cell>
        </row>
        <row r="29">
          <cell r="B29" t="str">
            <v>UralBidIn</v>
          </cell>
          <cell r="I29">
            <v>79</v>
          </cell>
          <cell r="J29">
            <v>6</v>
          </cell>
          <cell r="L29">
            <v>15</v>
          </cell>
          <cell r="M29">
            <v>17</v>
          </cell>
          <cell r="N29">
            <v>69</v>
          </cell>
          <cell r="O29">
            <v>6</v>
          </cell>
          <cell r="P29">
            <v>19</v>
          </cell>
          <cell r="Q29">
            <v>40</v>
          </cell>
          <cell r="R29">
            <v>15</v>
          </cell>
          <cell r="S29">
            <v>15</v>
          </cell>
          <cell r="T29">
            <v>8</v>
          </cell>
          <cell r="U29">
            <v>18</v>
          </cell>
          <cell r="V29">
            <v>10</v>
          </cell>
          <cell r="W29">
            <v>2</v>
          </cell>
          <cell r="X29">
            <v>30</v>
          </cell>
          <cell r="Y29">
            <v>49</v>
          </cell>
          <cell r="Z29">
            <v>46</v>
          </cell>
          <cell r="AA29">
            <v>27</v>
          </cell>
          <cell r="AB29">
            <v>5</v>
          </cell>
          <cell r="AC29">
            <v>304</v>
          </cell>
          <cell r="AD29">
            <v>397</v>
          </cell>
          <cell r="AE29">
            <v>242</v>
          </cell>
          <cell r="AF29">
            <v>1419</v>
          </cell>
        </row>
        <row r="30">
          <cell r="B30" t="str">
            <v>uTender</v>
          </cell>
          <cell r="C30">
            <v>1455</v>
          </cell>
          <cell r="D30">
            <v>1593</v>
          </cell>
          <cell r="E30">
            <v>3438</v>
          </cell>
          <cell r="F30">
            <v>4138</v>
          </cell>
          <cell r="G30">
            <v>3594</v>
          </cell>
          <cell r="H30">
            <v>2354</v>
          </cell>
          <cell r="I30">
            <v>2690</v>
          </cell>
          <cell r="J30">
            <v>2960</v>
          </cell>
          <cell r="K30">
            <v>4551</v>
          </cell>
          <cell r="L30">
            <v>6454</v>
          </cell>
          <cell r="M30">
            <v>81633</v>
          </cell>
          <cell r="N30">
            <v>4431</v>
          </cell>
          <cell r="O30">
            <v>2336</v>
          </cell>
          <cell r="P30">
            <v>2786</v>
          </cell>
          <cell r="Q30">
            <v>3655</v>
          </cell>
          <cell r="R30">
            <v>1840</v>
          </cell>
          <cell r="S30">
            <v>1191</v>
          </cell>
          <cell r="T30">
            <v>1506</v>
          </cell>
          <cell r="U30">
            <v>1621</v>
          </cell>
          <cell r="V30">
            <v>2079</v>
          </cell>
          <cell r="W30">
            <v>1669</v>
          </cell>
          <cell r="X30">
            <v>1071</v>
          </cell>
          <cell r="Y30">
            <v>1173</v>
          </cell>
          <cell r="Z30">
            <v>1422</v>
          </cell>
          <cell r="AA30">
            <v>1539</v>
          </cell>
          <cell r="AB30">
            <v>1857</v>
          </cell>
          <cell r="AC30">
            <v>2947</v>
          </cell>
          <cell r="AD30">
            <v>2598</v>
          </cell>
          <cell r="AE30">
            <v>2065</v>
          </cell>
          <cell r="AF30">
            <v>152646</v>
          </cell>
        </row>
        <row r="31">
          <cell r="B31" t="str">
            <v>АКОСТА info</v>
          </cell>
          <cell r="H31">
            <v>41</v>
          </cell>
          <cell r="I31">
            <v>156</v>
          </cell>
          <cell r="J31">
            <v>81</v>
          </cell>
          <cell r="K31">
            <v>88</v>
          </cell>
          <cell r="L31">
            <v>364</v>
          </cell>
          <cell r="M31">
            <v>206</v>
          </cell>
          <cell r="N31">
            <v>279</v>
          </cell>
          <cell r="O31">
            <v>143</v>
          </cell>
          <cell r="P31">
            <v>136</v>
          </cell>
          <cell r="Q31">
            <v>320</v>
          </cell>
          <cell r="R31">
            <v>186</v>
          </cell>
          <cell r="S31">
            <v>163</v>
          </cell>
          <cell r="T31">
            <v>126</v>
          </cell>
          <cell r="U31">
            <v>253</v>
          </cell>
          <cell r="V31">
            <v>381</v>
          </cell>
          <cell r="W31">
            <v>158</v>
          </cell>
          <cell r="X31">
            <v>225</v>
          </cell>
          <cell r="Y31">
            <v>156</v>
          </cell>
          <cell r="Z31">
            <v>196</v>
          </cell>
          <cell r="AA31">
            <v>220</v>
          </cell>
          <cell r="AB31">
            <v>317</v>
          </cell>
          <cell r="AC31">
            <v>211</v>
          </cell>
          <cell r="AD31">
            <v>165</v>
          </cell>
          <cell r="AE31">
            <v>185</v>
          </cell>
          <cell r="AF31">
            <v>4756</v>
          </cell>
        </row>
        <row r="32">
          <cell r="B32" t="str">
            <v>Альфалот</v>
          </cell>
          <cell r="H32">
            <v>2</v>
          </cell>
          <cell r="I32">
            <v>8</v>
          </cell>
          <cell r="J32">
            <v>31</v>
          </cell>
          <cell r="K32">
            <v>72</v>
          </cell>
          <cell r="L32">
            <v>78</v>
          </cell>
          <cell r="M32">
            <v>92</v>
          </cell>
          <cell r="N32">
            <v>38</v>
          </cell>
          <cell r="O32">
            <v>44</v>
          </cell>
          <cell r="P32">
            <v>115</v>
          </cell>
          <cell r="Q32">
            <v>615</v>
          </cell>
          <cell r="R32">
            <v>2650</v>
          </cell>
          <cell r="S32">
            <v>196</v>
          </cell>
          <cell r="T32">
            <v>275</v>
          </cell>
          <cell r="U32">
            <v>261</v>
          </cell>
          <cell r="V32">
            <v>121</v>
          </cell>
          <cell r="W32">
            <v>275</v>
          </cell>
          <cell r="X32">
            <v>883</v>
          </cell>
          <cell r="Y32">
            <v>417</v>
          </cell>
          <cell r="Z32">
            <v>216</v>
          </cell>
          <cell r="AA32">
            <v>129</v>
          </cell>
          <cell r="AB32">
            <v>184</v>
          </cell>
          <cell r="AC32">
            <v>132</v>
          </cell>
          <cell r="AD32">
            <v>909</v>
          </cell>
          <cell r="AE32">
            <v>698</v>
          </cell>
          <cell r="AF32">
            <v>8441</v>
          </cell>
        </row>
        <row r="33">
          <cell r="B33" t="str">
            <v>Аукцион-центр</v>
          </cell>
          <cell r="G33">
            <v>6</v>
          </cell>
          <cell r="H33">
            <v>12</v>
          </cell>
          <cell r="I33">
            <v>113</v>
          </cell>
          <cell r="J33">
            <v>100</v>
          </cell>
          <cell r="K33">
            <v>225</v>
          </cell>
          <cell r="L33">
            <v>231</v>
          </cell>
          <cell r="M33">
            <v>163</v>
          </cell>
          <cell r="N33">
            <v>159</v>
          </cell>
          <cell r="O33">
            <v>392</v>
          </cell>
          <cell r="P33">
            <v>421</v>
          </cell>
          <cell r="Q33">
            <v>962</v>
          </cell>
          <cell r="R33">
            <v>1553</v>
          </cell>
          <cell r="S33">
            <v>312</v>
          </cell>
          <cell r="T33">
            <v>267</v>
          </cell>
          <cell r="U33">
            <v>365</v>
          </cell>
          <cell r="V33">
            <v>521</v>
          </cell>
          <cell r="W33">
            <v>441</v>
          </cell>
          <cell r="X33">
            <v>962</v>
          </cell>
          <cell r="Y33">
            <v>627</v>
          </cell>
          <cell r="Z33">
            <v>932</v>
          </cell>
          <cell r="AA33">
            <v>1268</v>
          </cell>
          <cell r="AB33">
            <v>455</v>
          </cell>
          <cell r="AC33">
            <v>739</v>
          </cell>
          <cell r="AD33">
            <v>720</v>
          </cell>
          <cell r="AE33">
            <v>1133</v>
          </cell>
          <cell r="AF33">
            <v>13079</v>
          </cell>
        </row>
        <row r="34">
          <cell r="B34" t="str">
            <v>Аукционы Дальнего Востока</v>
          </cell>
          <cell r="K34">
            <v>2</v>
          </cell>
          <cell r="L34">
            <v>22</v>
          </cell>
          <cell r="M34">
            <v>19</v>
          </cell>
          <cell r="N34">
            <v>1</v>
          </cell>
          <cell r="O34">
            <v>1</v>
          </cell>
          <cell r="P34">
            <v>1</v>
          </cell>
          <cell r="Q34">
            <v>7</v>
          </cell>
          <cell r="R34">
            <v>8</v>
          </cell>
          <cell r="S34">
            <v>4</v>
          </cell>
          <cell r="T34">
            <v>6</v>
          </cell>
          <cell r="V34">
            <v>9</v>
          </cell>
          <cell r="X34">
            <v>5</v>
          </cell>
          <cell r="Z34">
            <v>13</v>
          </cell>
          <cell r="AC34">
            <v>10</v>
          </cell>
          <cell r="AD34">
            <v>106</v>
          </cell>
          <cell r="AE34">
            <v>30</v>
          </cell>
          <cell r="AF34">
            <v>244</v>
          </cell>
        </row>
        <row r="35">
          <cell r="B35" t="str">
            <v>Балтийская электронная площадка</v>
          </cell>
          <cell r="D35">
            <v>1</v>
          </cell>
          <cell r="E35">
            <v>16</v>
          </cell>
          <cell r="F35">
            <v>49</v>
          </cell>
          <cell r="G35">
            <v>65</v>
          </cell>
          <cell r="H35">
            <v>112</v>
          </cell>
          <cell r="I35">
            <v>83</v>
          </cell>
          <cell r="J35">
            <v>89</v>
          </cell>
          <cell r="K35">
            <v>100</v>
          </cell>
          <cell r="L35">
            <v>195</v>
          </cell>
          <cell r="M35">
            <v>353</v>
          </cell>
          <cell r="N35">
            <v>284</v>
          </cell>
          <cell r="O35">
            <v>111</v>
          </cell>
          <cell r="P35">
            <v>479</v>
          </cell>
          <cell r="Q35">
            <v>951</v>
          </cell>
          <cell r="R35">
            <v>305</v>
          </cell>
          <cell r="S35">
            <v>177</v>
          </cell>
          <cell r="T35">
            <v>517</v>
          </cell>
          <cell r="U35">
            <v>355</v>
          </cell>
          <cell r="V35">
            <v>4909</v>
          </cell>
          <cell r="W35">
            <v>326</v>
          </cell>
          <cell r="X35">
            <v>728</v>
          </cell>
          <cell r="Y35">
            <v>938</v>
          </cell>
          <cell r="Z35">
            <v>727</v>
          </cell>
          <cell r="AA35">
            <v>583</v>
          </cell>
          <cell r="AB35">
            <v>454</v>
          </cell>
          <cell r="AC35">
            <v>826</v>
          </cell>
          <cell r="AD35">
            <v>981</v>
          </cell>
          <cell r="AE35">
            <v>827</v>
          </cell>
          <cell r="AF35">
            <v>15541</v>
          </cell>
        </row>
        <row r="36">
          <cell r="B36" t="str">
            <v>Бизнес-Групп</v>
          </cell>
          <cell r="M36">
            <v>5</v>
          </cell>
          <cell r="N36">
            <v>203</v>
          </cell>
          <cell r="O36">
            <v>163</v>
          </cell>
          <cell r="AF36">
            <v>371</v>
          </cell>
        </row>
        <row r="37">
          <cell r="B37" t="str">
            <v>Владимирский Тендерный Центр</v>
          </cell>
          <cell r="L37">
            <v>7</v>
          </cell>
          <cell r="M37">
            <v>23</v>
          </cell>
          <cell r="N37">
            <v>42</v>
          </cell>
          <cell r="O37">
            <v>42</v>
          </cell>
          <cell r="P37">
            <v>12</v>
          </cell>
          <cell r="Q37">
            <v>35</v>
          </cell>
          <cell r="R37">
            <v>19</v>
          </cell>
          <cell r="AF37">
            <v>180</v>
          </cell>
        </row>
        <row r="38">
          <cell r="B38" t="str">
            <v>Единая торговая электронная площадка</v>
          </cell>
          <cell r="H38">
            <v>2</v>
          </cell>
          <cell r="I38">
            <v>10</v>
          </cell>
          <cell r="J38">
            <v>32</v>
          </cell>
          <cell r="K38">
            <v>38</v>
          </cell>
          <cell r="L38">
            <v>168</v>
          </cell>
          <cell r="M38">
            <v>25</v>
          </cell>
          <cell r="N38">
            <v>2</v>
          </cell>
          <cell r="AB38">
            <v>3</v>
          </cell>
          <cell r="AC38">
            <v>15</v>
          </cell>
          <cell r="AD38">
            <v>9</v>
          </cell>
          <cell r="AE38">
            <v>8</v>
          </cell>
          <cell r="AF38">
            <v>312</v>
          </cell>
        </row>
        <row r="39">
          <cell r="B39" t="str">
            <v>ЗАО «Сбербанк-АСТ»</v>
          </cell>
          <cell r="C39">
            <v>638</v>
          </cell>
          <cell r="D39">
            <v>872</v>
          </cell>
          <cell r="E39">
            <v>2439</v>
          </cell>
          <cell r="F39">
            <v>2454</v>
          </cell>
          <cell r="G39">
            <v>2812</v>
          </cell>
          <cell r="H39">
            <v>4065</v>
          </cell>
          <cell r="I39">
            <v>4778</v>
          </cell>
          <cell r="J39">
            <v>4110</v>
          </cell>
          <cell r="K39">
            <v>4077</v>
          </cell>
          <cell r="L39">
            <v>6128</v>
          </cell>
          <cell r="M39">
            <v>6692</v>
          </cell>
          <cell r="N39">
            <v>4085</v>
          </cell>
          <cell r="O39">
            <v>3972</v>
          </cell>
          <cell r="P39">
            <v>5557</v>
          </cell>
          <cell r="Q39">
            <v>5329</v>
          </cell>
          <cell r="R39">
            <v>4928</v>
          </cell>
          <cell r="S39">
            <v>3958</v>
          </cell>
          <cell r="T39">
            <v>3302</v>
          </cell>
          <cell r="U39">
            <v>4012</v>
          </cell>
          <cell r="V39">
            <v>4686</v>
          </cell>
          <cell r="W39">
            <v>1558</v>
          </cell>
          <cell r="X39">
            <v>2021</v>
          </cell>
          <cell r="Y39">
            <v>2720</v>
          </cell>
          <cell r="Z39">
            <v>2752</v>
          </cell>
          <cell r="AA39">
            <v>2405</v>
          </cell>
          <cell r="AB39">
            <v>2382</v>
          </cell>
          <cell r="AC39">
            <v>2310</v>
          </cell>
          <cell r="AD39">
            <v>3143</v>
          </cell>
          <cell r="AE39">
            <v>1623</v>
          </cell>
          <cell r="AF39">
            <v>99808</v>
          </cell>
        </row>
        <row r="40">
          <cell r="B40" t="str">
            <v>Межрегиональная Электронная Торговая Площадка</v>
          </cell>
          <cell r="T40">
            <v>2</v>
          </cell>
          <cell r="AF40">
            <v>2</v>
          </cell>
        </row>
        <row r="41">
          <cell r="B41" t="str">
            <v>Межрегиональная Электронная Торговая Система</v>
          </cell>
          <cell r="C41">
            <v>68</v>
          </cell>
          <cell r="D41">
            <v>457</v>
          </cell>
          <cell r="E41">
            <v>1948</v>
          </cell>
          <cell r="F41">
            <v>2505</v>
          </cell>
          <cell r="G41">
            <v>3478</v>
          </cell>
          <cell r="H41">
            <v>2928</v>
          </cell>
          <cell r="I41">
            <v>3119</v>
          </cell>
          <cell r="J41">
            <v>6621</v>
          </cell>
          <cell r="K41">
            <v>3235</v>
          </cell>
          <cell r="L41">
            <v>2589</v>
          </cell>
          <cell r="M41">
            <v>5146</v>
          </cell>
          <cell r="N41">
            <v>2804</v>
          </cell>
          <cell r="O41">
            <v>2424</v>
          </cell>
          <cell r="P41">
            <v>2665</v>
          </cell>
          <cell r="Q41">
            <v>2947</v>
          </cell>
          <cell r="R41">
            <v>3398</v>
          </cell>
          <cell r="S41">
            <v>3861</v>
          </cell>
          <cell r="T41">
            <v>5534</v>
          </cell>
          <cell r="U41">
            <v>4883</v>
          </cell>
          <cell r="V41">
            <v>4745</v>
          </cell>
          <cell r="W41">
            <v>2401</v>
          </cell>
          <cell r="X41">
            <v>3684</v>
          </cell>
          <cell r="Y41">
            <v>4772</v>
          </cell>
          <cell r="Z41">
            <v>5635</v>
          </cell>
          <cell r="AA41">
            <v>7255</v>
          </cell>
          <cell r="AB41">
            <v>7178</v>
          </cell>
          <cell r="AC41">
            <v>9057</v>
          </cell>
          <cell r="AD41">
            <v>7371</v>
          </cell>
          <cell r="AE41">
            <v>5966</v>
          </cell>
          <cell r="AF41">
            <v>118674</v>
          </cell>
        </row>
        <row r="42">
          <cell r="B42" t="str">
            <v>Межрегиональный Тендер</v>
          </cell>
          <cell r="P42">
            <v>1</v>
          </cell>
          <cell r="Z42">
            <v>1</v>
          </cell>
          <cell r="AA42">
            <v>2</v>
          </cell>
          <cell r="AF42">
            <v>4</v>
          </cell>
        </row>
        <row r="43">
          <cell r="B43" t="str">
            <v>МЕТА-ИНВЕСТ</v>
          </cell>
          <cell r="G43">
            <v>43</v>
          </cell>
          <cell r="H43">
            <v>115</v>
          </cell>
          <cell r="I43">
            <v>68</v>
          </cell>
          <cell r="J43">
            <v>51</v>
          </cell>
          <cell r="K43">
            <v>77</v>
          </cell>
          <cell r="L43">
            <v>85</v>
          </cell>
          <cell r="M43">
            <v>102</v>
          </cell>
          <cell r="N43">
            <v>134</v>
          </cell>
          <cell r="O43">
            <v>93</v>
          </cell>
          <cell r="P43">
            <v>99</v>
          </cell>
          <cell r="Q43">
            <v>114</v>
          </cell>
          <cell r="R43">
            <v>137</v>
          </cell>
          <cell r="S43">
            <v>51</v>
          </cell>
          <cell r="T43">
            <v>62</v>
          </cell>
          <cell r="U43">
            <v>143</v>
          </cell>
          <cell r="V43">
            <v>385</v>
          </cell>
          <cell r="W43">
            <v>331</v>
          </cell>
          <cell r="X43">
            <v>234</v>
          </cell>
          <cell r="Y43">
            <v>244</v>
          </cell>
          <cell r="Z43">
            <v>224</v>
          </cell>
          <cell r="AA43">
            <v>190</v>
          </cell>
          <cell r="AB43">
            <v>177</v>
          </cell>
          <cell r="AC43">
            <v>239</v>
          </cell>
          <cell r="AD43">
            <v>254</v>
          </cell>
          <cell r="AE43">
            <v>197</v>
          </cell>
          <cell r="AF43">
            <v>3849</v>
          </cell>
        </row>
        <row r="44">
          <cell r="B44" t="str">
            <v>Объединенная Торговая Площадка</v>
          </cell>
          <cell r="M44">
            <v>2</v>
          </cell>
          <cell r="N44">
            <v>2</v>
          </cell>
          <cell r="O44">
            <v>120</v>
          </cell>
          <cell r="P44">
            <v>1</v>
          </cell>
          <cell r="Q44">
            <v>2</v>
          </cell>
          <cell r="R44">
            <v>292</v>
          </cell>
          <cell r="S44">
            <v>2296</v>
          </cell>
          <cell r="T44">
            <v>638</v>
          </cell>
          <cell r="U44">
            <v>2516</v>
          </cell>
          <cell r="V44">
            <v>204</v>
          </cell>
          <cell r="W44">
            <v>486</v>
          </cell>
          <cell r="X44">
            <v>891</v>
          </cell>
          <cell r="Y44">
            <v>1402</v>
          </cell>
          <cell r="Z44">
            <v>2990</v>
          </cell>
          <cell r="AA44">
            <v>4769</v>
          </cell>
          <cell r="AB44">
            <v>1189</v>
          </cell>
          <cell r="AC44">
            <v>4278</v>
          </cell>
          <cell r="AD44">
            <v>2379</v>
          </cell>
          <cell r="AE44">
            <v>2889</v>
          </cell>
          <cell r="AF44">
            <v>27346</v>
          </cell>
        </row>
        <row r="45">
          <cell r="B45" t="str">
            <v>ООО «Специализированная организация по проведению торгов – Южная Электронная Торговая Площадка»</v>
          </cell>
          <cell r="J45">
            <v>186</v>
          </cell>
          <cell r="K45">
            <v>65</v>
          </cell>
          <cell r="L45">
            <v>43</v>
          </cell>
          <cell r="M45">
            <v>127</v>
          </cell>
          <cell r="N45">
            <v>74</v>
          </cell>
          <cell r="O45">
            <v>55</v>
          </cell>
          <cell r="P45">
            <v>53</v>
          </cell>
          <cell r="Q45">
            <v>282</v>
          </cell>
          <cell r="R45">
            <v>362</v>
          </cell>
          <cell r="S45">
            <v>75</v>
          </cell>
          <cell r="T45">
            <v>421</v>
          </cell>
          <cell r="U45">
            <v>2467</v>
          </cell>
          <cell r="V45">
            <v>1806</v>
          </cell>
          <cell r="W45">
            <v>105</v>
          </cell>
          <cell r="X45">
            <v>33</v>
          </cell>
          <cell r="Y45">
            <v>613</v>
          </cell>
          <cell r="Z45">
            <v>742</v>
          </cell>
          <cell r="AA45">
            <v>227</v>
          </cell>
          <cell r="AB45">
            <v>115</v>
          </cell>
          <cell r="AC45">
            <v>4022</v>
          </cell>
          <cell r="AD45">
            <v>10055</v>
          </cell>
          <cell r="AE45">
            <v>1520</v>
          </cell>
          <cell r="AF45">
            <v>23448</v>
          </cell>
        </row>
        <row r="46">
          <cell r="B46" t="str">
            <v>РИД</v>
          </cell>
          <cell r="I46">
            <v>8</v>
          </cell>
          <cell r="J46">
            <v>5</v>
          </cell>
          <cell r="K46">
            <v>1</v>
          </cell>
          <cell r="L46">
            <v>6</v>
          </cell>
          <cell r="M46">
            <v>29</v>
          </cell>
          <cell r="N46">
            <v>35</v>
          </cell>
          <cell r="O46">
            <v>25</v>
          </cell>
          <cell r="AF46">
            <v>109</v>
          </cell>
        </row>
        <row r="47">
          <cell r="B47" t="str">
            <v>Российский аукционный дом</v>
          </cell>
          <cell r="C47">
            <v>33</v>
          </cell>
          <cell r="D47">
            <v>1134</v>
          </cell>
          <cell r="E47">
            <v>5465</v>
          </cell>
          <cell r="F47">
            <v>3724</v>
          </cell>
          <cell r="G47">
            <v>9735</v>
          </cell>
          <cell r="H47">
            <v>3491</v>
          </cell>
          <cell r="I47">
            <v>2202</v>
          </cell>
          <cell r="J47">
            <v>2844</v>
          </cell>
          <cell r="K47">
            <v>2292</v>
          </cell>
          <cell r="L47">
            <v>2035</v>
          </cell>
          <cell r="M47">
            <v>2533</v>
          </cell>
          <cell r="N47">
            <v>2518</v>
          </cell>
          <cell r="O47">
            <v>2412</v>
          </cell>
          <cell r="P47">
            <v>2970</v>
          </cell>
          <cell r="Q47">
            <v>3608</v>
          </cell>
          <cell r="R47">
            <v>3346</v>
          </cell>
          <cell r="S47">
            <v>2376</v>
          </cell>
          <cell r="T47">
            <v>3179</v>
          </cell>
          <cell r="U47">
            <v>3885</v>
          </cell>
          <cell r="V47">
            <v>3508</v>
          </cell>
          <cell r="W47">
            <v>4729</v>
          </cell>
          <cell r="X47">
            <v>4555</v>
          </cell>
          <cell r="Y47">
            <v>5224</v>
          </cell>
          <cell r="Z47">
            <v>4755</v>
          </cell>
          <cell r="AA47">
            <v>5628</v>
          </cell>
          <cell r="AB47">
            <v>5771</v>
          </cell>
          <cell r="AC47">
            <v>5773</v>
          </cell>
          <cell r="AD47">
            <v>6195</v>
          </cell>
          <cell r="AE47">
            <v>6359</v>
          </cell>
          <cell r="AF47">
            <v>112279</v>
          </cell>
        </row>
        <row r="48">
          <cell r="B48" t="str">
            <v>Система электронных торгов и муниципальных аукционов "ВТБ-Центр"</v>
          </cell>
          <cell r="I48">
            <v>4</v>
          </cell>
          <cell r="J48">
            <v>8</v>
          </cell>
          <cell r="K48">
            <v>11</v>
          </cell>
          <cell r="L48">
            <v>16</v>
          </cell>
          <cell r="M48">
            <v>3130</v>
          </cell>
          <cell r="N48">
            <v>3181</v>
          </cell>
          <cell r="O48">
            <v>16</v>
          </cell>
          <cell r="P48">
            <v>37</v>
          </cell>
          <cell r="Q48">
            <v>37</v>
          </cell>
          <cell r="R48">
            <v>23</v>
          </cell>
          <cell r="S48">
            <v>42</v>
          </cell>
          <cell r="T48">
            <v>64</v>
          </cell>
          <cell r="U48">
            <v>73</v>
          </cell>
          <cell r="V48">
            <v>77</v>
          </cell>
          <cell r="W48">
            <v>90</v>
          </cell>
          <cell r="X48">
            <v>50</v>
          </cell>
          <cell r="Y48">
            <v>146</v>
          </cell>
          <cell r="Z48">
            <v>213</v>
          </cell>
          <cell r="AA48">
            <v>94</v>
          </cell>
          <cell r="AB48">
            <v>80</v>
          </cell>
          <cell r="AC48">
            <v>130</v>
          </cell>
          <cell r="AD48">
            <v>130</v>
          </cell>
          <cell r="AE48">
            <v>166</v>
          </cell>
          <cell r="AF48">
            <v>7818</v>
          </cell>
        </row>
        <row r="49">
          <cell r="B49" t="str">
            <v>ТендерСтандарт</v>
          </cell>
          <cell r="I49">
            <v>18</v>
          </cell>
          <cell r="J49">
            <v>96</v>
          </cell>
          <cell r="K49">
            <v>41</v>
          </cell>
          <cell r="L49">
            <v>23</v>
          </cell>
          <cell r="M49">
            <v>27</v>
          </cell>
          <cell r="N49">
            <v>126</v>
          </cell>
          <cell r="O49">
            <v>74</v>
          </cell>
          <cell r="P49">
            <v>150</v>
          </cell>
          <cell r="Q49">
            <v>129</v>
          </cell>
          <cell r="R49">
            <v>62</v>
          </cell>
          <cell r="S49">
            <v>97</v>
          </cell>
          <cell r="T49">
            <v>998</v>
          </cell>
          <cell r="U49">
            <v>341</v>
          </cell>
          <cell r="V49">
            <v>466</v>
          </cell>
          <cell r="W49">
            <v>269</v>
          </cell>
          <cell r="X49">
            <v>85</v>
          </cell>
          <cell r="Y49">
            <v>1378</v>
          </cell>
          <cell r="Z49">
            <v>91</v>
          </cell>
          <cell r="AA49">
            <v>121</v>
          </cell>
          <cell r="AB49">
            <v>70</v>
          </cell>
          <cell r="AC49">
            <v>59</v>
          </cell>
          <cell r="AD49">
            <v>164</v>
          </cell>
          <cell r="AE49">
            <v>185</v>
          </cell>
          <cell r="AF49">
            <v>5070</v>
          </cell>
        </row>
        <row r="50">
          <cell r="B50" t="str">
            <v>Уральская электронная торговая площадка</v>
          </cell>
          <cell r="K50">
            <v>2</v>
          </cell>
          <cell r="L50">
            <v>88</v>
          </cell>
          <cell r="M50">
            <v>195</v>
          </cell>
          <cell r="N50">
            <v>126</v>
          </cell>
          <cell r="O50">
            <v>14</v>
          </cell>
          <cell r="P50">
            <v>166</v>
          </cell>
          <cell r="Q50">
            <v>200</v>
          </cell>
          <cell r="R50">
            <v>154</v>
          </cell>
          <cell r="S50">
            <v>72</v>
          </cell>
          <cell r="T50">
            <v>222</v>
          </cell>
          <cell r="U50">
            <v>234</v>
          </cell>
          <cell r="V50">
            <v>107</v>
          </cell>
          <cell r="W50">
            <v>228</v>
          </cell>
          <cell r="X50">
            <v>232</v>
          </cell>
          <cell r="Y50">
            <v>412</v>
          </cell>
          <cell r="Z50">
            <v>224</v>
          </cell>
          <cell r="AA50">
            <v>231</v>
          </cell>
          <cell r="AB50">
            <v>436</v>
          </cell>
          <cell r="AC50">
            <v>751</v>
          </cell>
          <cell r="AD50">
            <v>589</v>
          </cell>
          <cell r="AE50">
            <v>299</v>
          </cell>
          <cell r="AF50">
            <v>4982</v>
          </cell>
        </row>
        <row r="51">
          <cell r="B51" t="str">
            <v>Центр дистанционных торгов</v>
          </cell>
          <cell r="G51">
            <v>5</v>
          </cell>
          <cell r="H51">
            <v>53</v>
          </cell>
          <cell r="I51">
            <v>75</v>
          </cell>
          <cell r="J51">
            <v>60</v>
          </cell>
          <cell r="K51">
            <v>60</v>
          </cell>
          <cell r="L51">
            <v>55</v>
          </cell>
          <cell r="M51">
            <v>99</v>
          </cell>
          <cell r="N51">
            <v>54</v>
          </cell>
          <cell r="O51">
            <v>65</v>
          </cell>
          <cell r="P51">
            <v>157</v>
          </cell>
          <cell r="Q51">
            <v>169</v>
          </cell>
          <cell r="R51">
            <v>199</v>
          </cell>
          <cell r="S51">
            <v>206</v>
          </cell>
          <cell r="T51">
            <v>413</v>
          </cell>
          <cell r="U51">
            <v>515</v>
          </cell>
          <cell r="V51">
            <v>805</v>
          </cell>
          <cell r="W51">
            <v>574</v>
          </cell>
          <cell r="X51">
            <v>435</v>
          </cell>
          <cell r="Y51">
            <v>669</v>
          </cell>
          <cell r="Z51">
            <v>1035</v>
          </cell>
          <cell r="AA51">
            <v>1165</v>
          </cell>
          <cell r="AB51">
            <v>1203</v>
          </cell>
          <cell r="AC51">
            <v>2081</v>
          </cell>
          <cell r="AD51">
            <v>3043</v>
          </cell>
          <cell r="AE51">
            <v>2169</v>
          </cell>
          <cell r="AF51">
            <v>15364</v>
          </cell>
        </row>
        <row r="52">
          <cell r="B52" t="str">
            <v>Электронная площадка "Аукционный тендерный центр"</v>
          </cell>
          <cell r="D52">
            <v>59</v>
          </cell>
          <cell r="E52">
            <v>873</v>
          </cell>
          <cell r="F52">
            <v>722</v>
          </cell>
          <cell r="G52">
            <v>413</v>
          </cell>
          <cell r="H52">
            <v>1112</v>
          </cell>
          <cell r="I52">
            <v>916</v>
          </cell>
          <cell r="J52">
            <v>588</v>
          </cell>
          <cell r="K52">
            <v>353</v>
          </cell>
          <cell r="L52">
            <v>482</v>
          </cell>
          <cell r="M52">
            <v>694</v>
          </cell>
          <cell r="N52">
            <v>494</v>
          </cell>
          <cell r="O52">
            <v>271</v>
          </cell>
          <cell r="P52">
            <v>244</v>
          </cell>
          <cell r="Q52">
            <v>588</v>
          </cell>
          <cell r="R52">
            <v>663</v>
          </cell>
          <cell r="S52">
            <v>842</v>
          </cell>
          <cell r="T52">
            <v>2302</v>
          </cell>
          <cell r="U52">
            <v>4445</v>
          </cell>
          <cell r="V52">
            <v>3843</v>
          </cell>
          <cell r="W52">
            <v>1758</v>
          </cell>
          <cell r="X52">
            <v>4039</v>
          </cell>
          <cell r="Y52">
            <v>2280</v>
          </cell>
          <cell r="Z52">
            <v>4487</v>
          </cell>
          <cell r="AA52">
            <v>6292</v>
          </cell>
          <cell r="AB52">
            <v>3660</v>
          </cell>
          <cell r="AC52">
            <v>4629</v>
          </cell>
          <cell r="AD52">
            <v>4020</v>
          </cell>
          <cell r="AE52">
            <v>5440</v>
          </cell>
          <cell r="AF52">
            <v>56509</v>
          </cell>
        </row>
        <row r="53">
          <cell r="B53" t="str">
            <v>Электронная площадка "Система Электронных Торгов Имуществом" (СЭЛТИМ)</v>
          </cell>
          <cell r="D53">
            <v>74</v>
          </cell>
          <cell r="E53">
            <v>37</v>
          </cell>
          <cell r="F53">
            <v>68</v>
          </cell>
          <cell r="G53">
            <v>32</v>
          </cell>
          <cell r="H53">
            <v>39</v>
          </cell>
          <cell r="I53">
            <v>491</v>
          </cell>
          <cell r="J53">
            <v>10</v>
          </cell>
          <cell r="K53">
            <v>406</v>
          </cell>
          <cell r="L53">
            <v>241</v>
          </cell>
          <cell r="M53">
            <v>56</v>
          </cell>
          <cell r="N53">
            <v>57</v>
          </cell>
          <cell r="O53">
            <v>46</v>
          </cell>
          <cell r="P53">
            <v>332</v>
          </cell>
          <cell r="Q53">
            <v>219</v>
          </cell>
          <cell r="R53">
            <v>6</v>
          </cell>
          <cell r="S53">
            <v>308</v>
          </cell>
          <cell r="T53">
            <v>888</v>
          </cell>
          <cell r="U53">
            <v>1869</v>
          </cell>
          <cell r="V53">
            <v>813</v>
          </cell>
          <cell r="W53">
            <v>193</v>
          </cell>
          <cell r="X53">
            <v>2887</v>
          </cell>
          <cell r="Y53">
            <v>3949</v>
          </cell>
          <cell r="Z53">
            <v>2029</v>
          </cell>
          <cell r="AA53">
            <v>1940</v>
          </cell>
          <cell r="AB53">
            <v>2980</v>
          </cell>
          <cell r="AC53">
            <v>10667</v>
          </cell>
          <cell r="AD53">
            <v>6522</v>
          </cell>
          <cell r="AE53">
            <v>4301</v>
          </cell>
          <cell r="AF53">
            <v>41460</v>
          </cell>
        </row>
        <row r="54">
          <cell r="B54" t="str">
            <v>Электронная площадка №1</v>
          </cell>
          <cell r="J54">
            <v>8</v>
          </cell>
          <cell r="K54">
            <v>5</v>
          </cell>
          <cell r="L54">
            <v>1</v>
          </cell>
          <cell r="M54">
            <v>3</v>
          </cell>
          <cell r="N54">
            <v>4</v>
          </cell>
          <cell r="P54">
            <v>2</v>
          </cell>
          <cell r="Q54">
            <v>1</v>
          </cell>
          <cell r="R54">
            <v>11</v>
          </cell>
          <cell r="S54">
            <v>2</v>
          </cell>
          <cell r="T54">
            <v>1</v>
          </cell>
          <cell r="U54">
            <v>1</v>
          </cell>
          <cell r="V54">
            <v>7</v>
          </cell>
          <cell r="W54">
            <v>2</v>
          </cell>
          <cell r="X54">
            <v>11</v>
          </cell>
          <cell r="Y54">
            <v>4</v>
          </cell>
          <cell r="Z54">
            <v>6</v>
          </cell>
          <cell r="AA54">
            <v>2</v>
          </cell>
          <cell r="AF54">
            <v>71</v>
          </cell>
        </row>
        <row r="55">
          <cell r="B55" t="str">
            <v>Электронная площадка Группы компаний ВИТ</v>
          </cell>
          <cell r="M55">
            <v>1</v>
          </cell>
          <cell r="O55">
            <v>2</v>
          </cell>
          <cell r="P55">
            <v>1</v>
          </cell>
          <cell r="R55">
            <v>1</v>
          </cell>
          <cell r="S55">
            <v>2</v>
          </cell>
          <cell r="AF55">
            <v>7</v>
          </cell>
        </row>
        <row r="56">
          <cell r="B56" t="str">
            <v>Электронная площадка Центра реализации</v>
          </cell>
          <cell r="D56">
            <v>222</v>
          </cell>
          <cell r="E56">
            <v>2596</v>
          </cell>
          <cell r="F56">
            <v>4800</v>
          </cell>
          <cell r="G56">
            <v>2842</v>
          </cell>
          <cell r="H56">
            <v>6977</v>
          </cell>
          <cell r="I56">
            <v>3492</v>
          </cell>
          <cell r="J56">
            <v>1675</v>
          </cell>
          <cell r="K56">
            <v>2160</v>
          </cell>
          <cell r="L56">
            <v>1781</v>
          </cell>
          <cell r="M56">
            <v>6497</v>
          </cell>
          <cell r="N56">
            <v>4912</v>
          </cell>
          <cell r="O56">
            <v>2198</v>
          </cell>
          <cell r="P56">
            <v>9105</v>
          </cell>
          <cell r="Q56">
            <v>9894</v>
          </cell>
          <cell r="R56">
            <v>10686</v>
          </cell>
          <cell r="S56">
            <v>4113</v>
          </cell>
          <cell r="T56">
            <v>10184</v>
          </cell>
          <cell r="U56">
            <v>17723</v>
          </cell>
          <cell r="V56">
            <v>6740</v>
          </cell>
          <cell r="W56">
            <v>4465</v>
          </cell>
          <cell r="X56">
            <v>6464</v>
          </cell>
          <cell r="Y56">
            <v>7004</v>
          </cell>
          <cell r="Z56">
            <v>11625</v>
          </cell>
          <cell r="AA56">
            <v>9490</v>
          </cell>
          <cell r="AB56">
            <v>9490</v>
          </cell>
          <cell r="AC56">
            <v>9143</v>
          </cell>
          <cell r="AD56">
            <v>7263</v>
          </cell>
          <cell r="AE56">
            <v>41533</v>
          </cell>
          <cell r="AF56">
            <v>215074</v>
          </cell>
        </row>
        <row r="57">
          <cell r="B57" t="str">
            <v>Электронная площадка ЭСП</v>
          </cell>
          <cell r="H57">
            <v>9</v>
          </cell>
          <cell r="I57">
            <v>44</v>
          </cell>
          <cell r="J57">
            <v>46</v>
          </cell>
          <cell r="K57">
            <v>77</v>
          </cell>
          <cell r="L57">
            <v>27</v>
          </cell>
          <cell r="M57">
            <v>59</v>
          </cell>
          <cell r="N57">
            <v>63</v>
          </cell>
          <cell r="O57">
            <v>45</v>
          </cell>
          <cell r="P57">
            <v>54</v>
          </cell>
          <cell r="Q57">
            <v>74</v>
          </cell>
          <cell r="R57">
            <v>148</v>
          </cell>
          <cell r="S57">
            <v>82</v>
          </cell>
          <cell r="T57">
            <v>106</v>
          </cell>
          <cell r="U57">
            <v>201</v>
          </cell>
          <cell r="V57">
            <v>218</v>
          </cell>
          <cell r="W57">
            <v>313</v>
          </cell>
          <cell r="X57">
            <v>242</v>
          </cell>
          <cell r="Y57">
            <v>364</v>
          </cell>
          <cell r="Z57">
            <v>431</v>
          </cell>
          <cell r="AA57">
            <v>524</v>
          </cell>
          <cell r="AB57">
            <v>734</v>
          </cell>
          <cell r="AC57">
            <v>818</v>
          </cell>
          <cell r="AD57">
            <v>685</v>
          </cell>
          <cell r="AE57">
            <v>713</v>
          </cell>
          <cell r="AF57">
            <v>6077</v>
          </cell>
        </row>
        <row r="58">
          <cell r="B58" t="str">
            <v>Электронная торговая площадка "Евразийская торговая площадка"</v>
          </cell>
          <cell r="N58">
            <v>5</v>
          </cell>
          <cell r="O58">
            <v>2</v>
          </cell>
          <cell r="P58">
            <v>5</v>
          </cell>
          <cell r="Q58">
            <v>4</v>
          </cell>
          <cell r="R58">
            <v>2</v>
          </cell>
          <cell r="S58">
            <v>2485</v>
          </cell>
          <cell r="T58">
            <v>2</v>
          </cell>
          <cell r="U58">
            <v>62</v>
          </cell>
          <cell r="V58">
            <v>22</v>
          </cell>
          <cell r="W58">
            <v>25</v>
          </cell>
          <cell r="X58">
            <v>9</v>
          </cell>
          <cell r="Y58">
            <v>32</v>
          </cell>
          <cell r="Z58">
            <v>57</v>
          </cell>
          <cell r="AA58">
            <v>50</v>
          </cell>
          <cell r="AB58">
            <v>20</v>
          </cell>
          <cell r="AC58">
            <v>13</v>
          </cell>
          <cell r="AD58">
            <v>211</v>
          </cell>
          <cell r="AE58">
            <v>59</v>
          </cell>
          <cell r="AF58">
            <v>3065</v>
          </cell>
        </row>
        <row r="59">
          <cell r="B59" t="str">
            <v>Электронная Торговая Площадка "ПОВОЛЖСКИЙ АУКЦИОННЫЙ ДОМ"</v>
          </cell>
          <cell r="N59">
            <v>42</v>
          </cell>
          <cell r="O59">
            <v>15</v>
          </cell>
          <cell r="P59">
            <v>10</v>
          </cell>
          <cell r="Q59">
            <v>128</v>
          </cell>
          <cell r="R59">
            <v>184</v>
          </cell>
          <cell r="S59">
            <v>25</v>
          </cell>
          <cell r="T59">
            <v>54</v>
          </cell>
          <cell r="U59">
            <v>75</v>
          </cell>
          <cell r="V59">
            <v>28</v>
          </cell>
          <cell r="W59">
            <v>52</v>
          </cell>
          <cell r="X59">
            <v>109</v>
          </cell>
          <cell r="Y59">
            <v>214</v>
          </cell>
          <cell r="Z59">
            <v>37</v>
          </cell>
          <cell r="AA59">
            <v>29</v>
          </cell>
          <cell r="AF59">
            <v>1002</v>
          </cell>
        </row>
        <row r="60">
          <cell r="B60" t="str">
            <v xml:space="preserve">Электронная торговая площадка "Профит" </v>
          </cell>
          <cell r="G60">
            <v>1</v>
          </cell>
          <cell r="H60">
            <v>68</v>
          </cell>
          <cell r="I60">
            <v>114</v>
          </cell>
          <cell r="J60">
            <v>140</v>
          </cell>
          <cell r="K60">
            <v>154</v>
          </cell>
          <cell r="L60">
            <v>180</v>
          </cell>
          <cell r="M60">
            <v>274</v>
          </cell>
          <cell r="N60">
            <v>228</v>
          </cell>
          <cell r="O60">
            <v>191</v>
          </cell>
          <cell r="P60">
            <v>258</v>
          </cell>
          <cell r="Q60">
            <v>189</v>
          </cell>
          <cell r="R60">
            <v>171</v>
          </cell>
          <cell r="S60">
            <v>318</v>
          </cell>
          <cell r="T60">
            <v>325</v>
          </cell>
          <cell r="U60">
            <v>314</v>
          </cell>
          <cell r="V60">
            <v>111</v>
          </cell>
          <cell r="W60">
            <v>354</v>
          </cell>
          <cell r="X60">
            <v>341</v>
          </cell>
          <cell r="Y60">
            <v>118</v>
          </cell>
          <cell r="Z60">
            <v>104</v>
          </cell>
          <cell r="AA60">
            <v>56</v>
          </cell>
          <cell r="AB60">
            <v>136</v>
          </cell>
          <cell r="AC60">
            <v>192</v>
          </cell>
          <cell r="AD60">
            <v>100</v>
          </cell>
          <cell r="AE60">
            <v>106</v>
          </cell>
          <cell r="AF60">
            <v>4543</v>
          </cell>
        </row>
        <row r="61">
          <cell r="B61" t="str">
            <v>Электронная торговая площадка "Регион"</v>
          </cell>
          <cell r="H61">
            <v>39</v>
          </cell>
          <cell r="I61">
            <v>10</v>
          </cell>
          <cell r="J61">
            <v>9</v>
          </cell>
          <cell r="L61">
            <v>7</v>
          </cell>
          <cell r="M61">
            <v>1</v>
          </cell>
          <cell r="N61">
            <v>6</v>
          </cell>
          <cell r="O61">
            <v>2</v>
          </cell>
          <cell r="Q61">
            <v>1</v>
          </cell>
          <cell r="R61">
            <v>4</v>
          </cell>
          <cell r="S61">
            <v>9</v>
          </cell>
          <cell r="T61">
            <v>8</v>
          </cell>
          <cell r="U61">
            <v>5</v>
          </cell>
          <cell r="V61">
            <v>26</v>
          </cell>
          <cell r="W61">
            <v>2</v>
          </cell>
          <cell r="X61">
            <v>8</v>
          </cell>
          <cell r="Y61">
            <v>7</v>
          </cell>
          <cell r="Z61">
            <v>104</v>
          </cell>
          <cell r="AA61">
            <v>109</v>
          </cell>
          <cell r="AB61">
            <v>111</v>
          </cell>
          <cell r="AC61">
            <v>7</v>
          </cell>
          <cell r="AD61">
            <v>35</v>
          </cell>
          <cell r="AE61">
            <v>42</v>
          </cell>
          <cell r="AF61">
            <v>552</v>
          </cell>
        </row>
        <row r="62">
          <cell r="B62" t="str">
            <v>Электронная торговая площадка «Торговая Интеграционная Система Тендер»</v>
          </cell>
          <cell r="F62">
            <v>3</v>
          </cell>
          <cell r="AF62">
            <v>3</v>
          </cell>
        </row>
        <row r="63">
          <cell r="B63" t="str">
            <v>Электронный капитал</v>
          </cell>
          <cell r="G63">
            <v>3</v>
          </cell>
          <cell r="H63">
            <v>21</v>
          </cell>
          <cell r="I63">
            <v>36</v>
          </cell>
          <cell r="J63">
            <v>33</v>
          </cell>
          <cell r="K63">
            <v>3</v>
          </cell>
          <cell r="L63">
            <v>10</v>
          </cell>
          <cell r="M63">
            <v>19</v>
          </cell>
          <cell r="N63">
            <v>9</v>
          </cell>
          <cell r="O63">
            <v>13</v>
          </cell>
          <cell r="P63">
            <v>177</v>
          </cell>
          <cell r="Q63">
            <v>16</v>
          </cell>
          <cell r="R63">
            <v>13</v>
          </cell>
          <cell r="S63">
            <v>44</v>
          </cell>
          <cell r="T63">
            <v>43</v>
          </cell>
          <cell r="U63">
            <v>51</v>
          </cell>
          <cell r="V63">
            <v>22</v>
          </cell>
          <cell r="W63">
            <v>37</v>
          </cell>
          <cell r="X63">
            <v>19</v>
          </cell>
          <cell r="Y63">
            <v>28</v>
          </cell>
          <cell r="Z63">
            <v>36</v>
          </cell>
          <cell r="AA63">
            <v>11</v>
          </cell>
          <cell r="AF63">
            <v>644</v>
          </cell>
        </row>
        <row r="64">
          <cell r="B64" t="str">
            <v>ЭТП "Пром-Консалтинг"</v>
          </cell>
          <cell r="Q64">
            <v>3</v>
          </cell>
          <cell r="R64">
            <v>36</v>
          </cell>
          <cell r="S64">
            <v>11</v>
          </cell>
          <cell r="T64">
            <v>99</v>
          </cell>
          <cell r="U64">
            <v>130</v>
          </cell>
          <cell r="V64">
            <v>47</v>
          </cell>
          <cell r="W64">
            <v>85</v>
          </cell>
          <cell r="X64">
            <v>67</v>
          </cell>
          <cell r="Y64">
            <v>80</v>
          </cell>
          <cell r="Z64">
            <v>197</v>
          </cell>
          <cell r="AA64">
            <v>304</v>
          </cell>
          <cell r="AB64">
            <v>277</v>
          </cell>
          <cell r="AC64">
            <v>725</v>
          </cell>
          <cell r="AD64">
            <v>531</v>
          </cell>
          <cell r="AE64">
            <v>62</v>
          </cell>
          <cell r="AF64">
            <v>2654</v>
          </cell>
        </row>
        <row r="65">
          <cell r="B65" t="str">
            <v>ЭТП "ЮГРА"</v>
          </cell>
          <cell r="AD65">
            <v>6</v>
          </cell>
          <cell r="AE65">
            <v>13</v>
          </cell>
          <cell r="AF65">
            <v>19</v>
          </cell>
        </row>
      </sheetData>
      <sheetData sheetId="9"/>
      <sheetData sheetId="10"/>
      <sheetData sheetId="11"/>
      <sheetData sheetId="12"/>
      <sheetData sheetId="13">
        <row r="7">
          <cell r="B7" t="str">
            <v>Ru-Trade24</v>
          </cell>
          <cell r="DA7">
            <v>1</v>
          </cell>
          <cell r="FO7">
            <v>2</v>
          </cell>
          <cell r="FV7">
            <v>3</v>
          </cell>
          <cell r="FW7">
            <v>2</v>
          </cell>
          <cell r="FY7">
            <v>2.8846153846153848E-2</v>
          </cell>
          <cell r="FZ7">
            <v>2.3255813953488372E-2</v>
          </cell>
        </row>
        <row r="8">
          <cell r="B8" t="str">
            <v>АИСТ</v>
          </cell>
          <cell r="CQ8">
            <v>18</v>
          </cell>
          <cell r="CW8">
            <v>53</v>
          </cell>
          <cell r="DA8">
            <v>1</v>
          </cell>
          <cell r="DC8">
            <v>15</v>
          </cell>
          <cell r="DU8">
            <v>1</v>
          </cell>
          <cell r="EE8">
            <v>1</v>
          </cell>
          <cell r="EG8">
            <v>5</v>
          </cell>
          <cell r="EK8">
            <v>1</v>
          </cell>
          <cell r="EM8">
            <v>29</v>
          </cell>
          <cell r="ES8">
            <v>1</v>
          </cell>
          <cell r="EW8">
            <v>1</v>
          </cell>
          <cell r="EY8">
            <v>65</v>
          </cell>
          <cell r="FC8">
            <v>1</v>
          </cell>
          <cell r="FE8">
            <v>7</v>
          </cell>
          <cell r="FK8">
            <v>4</v>
          </cell>
          <cell r="FQ8">
            <v>1</v>
          </cell>
          <cell r="FV8">
            <v>204</v>
          </cell>
          <cell r="FW8">
            <v>1</v>
          </cell>
          <cell r="FY8">
            <v>0.1348314606741573</v>
          </cell>
          <cell r="FZ8">
            <v>2.7777777777777776E-2</v>
          </cell>
        </row>
        <row r="9">
          <cell r="B9" t="str">
            <v>Арбитат</v>
          </cell>
          <cell r="AA9">
            <v>1</v>
          </cell>
          <cell r="AC9">
            <v>3</v>
          </cell>
          <cell r="AG9">
            <v>1</v>
          </cell>
          <cell r="AI9">
            <v>3</v>
          </cell>
          <cell r="AM9">
            <v>44</v>
          </cell>
          <cell r="AO9">
            <v>8</v>
          </cell>
          <cell r="AS9">
            <v>2</v>
          </cell>
          <cell r="AU9">
            <v>6</v>
          </cell>
          <cell r="AY9">
            <v>3</v>
          </cell>
          <cell r="BA9">
            <v>39</v>
          </cell>
          <cell r="BE9">
            <v>3</v>
          </cell>
          <cell r="BG9">
            <v>86</v>
          </cell>
          <cell r="BK9">
            <v>3</v>
          </cell>
          <cell r="BM9">
            <v>5</v>
          </cell>
          <cell r="BQ9">
            <v>5</v>
          </cell>
          <cell r="BR9">
            <v>1</v>
          </cell>
          <cell r="BS9">
            <v>10</v>
          </cell>
          <cell r="BW9">
            <v>4</v>
          </cell>
          <cell r="BY9">
            <v>28</v>
          </cell>
          <cell r="CC9">
            <v>9</v>
          </cell>
          <cell r="CE9">
            <v>57</v>
          </cell>
          <cell r="CI9">
            <v>2</v>
          </cell>
          <cell r="CJ9">
            <v>1</v>
          </cell>
          <cell r="CK9">
            <v>48</v>
          </cell>
          <cell r="CO9">
            <v>1</v>
          </cell>
          <cell r="CQ9">
            <v>76</v>
          </cell>
          <cell r="CU9">
            <v>1</v>
          </cell>
          <cell r="CW9">
            <v>55</v>
          </cell>
          <cell r="DA9">
            <v>5</v>
          </cell>
          <cell r="DC9">
            <v>41</v>
          </cell>
          <cell r="DG9">
            <v>16</v>
          </cell>
          <cell r="DH9">
            <v>1</v>
          </cell>
          <cell r="DI9">
            <v>43</v>
          </cell>
          <cell r="DM9">
            <v>2</v>
          </cell>
          <cell r="DO9">
            <v>40</v>
          </cell>
          <cell r="DS9">
            <v>9</v>
          </cell>
          <cell r="DU9">
            <v>63</v>
          </cell>
          <cell r="DY9">
            <v>9</v>
          </cell>
          <cell r="EA9">
            <v>43</v>
          </cell>
          <cell r="EE9">
            <v>14</v>
          </cell>
          <cell r="EG9">
            <v>62</v>
          </cell>
          <cell r="EK9">
            <v>13</v>
          </cell>
          <cell r="EM9">
            <v>51</v>
          </cell>
          <cell r="EQ9">
            <v>8</v>
          </cell>
          <cell r="ES9">
            <v>12</v>
          </cell>
          <cell r="EW9">
            <v>4</v>
          </cell>
          <cell r="EY9">
            <v>7</v>
          </cell>
          <cell r="FC9">
            <v>10</v>
          </cell>
          <cell r="FE9">
            <v>43</v>
          </cell>
          <cell r="FI9">
            <v>3</v>
          </cell>
          <cell r="FK9">
            <v>19</v>
          </cell>
          <cell r="FO9">
            <v>7</v>
          </cell>
          <cell r="FQ9">
            <v>86</v>
          </cell>
          <cell r="FV9">
            <v>1116</v>
          </cell>
          <cell r="FW9">
            <v>93</v>
          </cell>
          <cell r="FY9">
            <v>0.17187740643770213</v>
          </cell>
          <cell r="FZ9">
            <v>7.7824267782426779E-2</v>
          </cell>
        </row>
        <row r="10">
          <cell r="B10" t="str">
            <v>АрбиТрейд</v>
          </cell>
          <cell r="CE10">
            <v>1</v>
          </cell>
          <cell r="CQ10">
            <v>2</v>
          </cell>
          <cell r="FV10">
            <v>3</v>
          </cell>
          <cell r="FW10">
            <v>0</v>
          </cell>
          <cell r="FY10">
            <v>7.8947368421052627E-2</v>
          </cell>
          <cell r="FZ10" t="e">
            <v>#DIV/0!</v>
          </cell>
        </row>
        <row r="11">
          <cell r="B11" t="str">
            <v>Аукционы Сибири</v>
          </cell>
          <cell r="K11">
            <v>14</v>
          </cell>
          <cell r="O11">
            <v>33</v>
          </cell>
          <cell r="Q11">
            <v>72</v>
          </cell>
          <cell r="U11">
            <v>125</v>
          </cell>
          <cell r="V11">
            <v>1</v>
          </cell>
          <cell r="W11">
            <v>213</v>
          </cell>
          <cell r="AA11">
            <v>16</v>
          </cell>
          <cell r="AC11">
            <v>111</v>
          </cell>
          <cell r="AG11">
            <v>58</v>
          </cell>
          <cell r="AI11">
            <v>137</v>
          </cell>
          <cell r="AM11">
            <v>66</v>
          </cell>
          <cell r="AO11">
            <v>183</v>
          </cell>
          <cell r="AS11">
            <v>33</v>
          </cell>
          <cell r="AU11">
            <v>197</v>
          </cell>
          <cell r="AY11">
            <v>25</v>
          </cell>
          <cell r="BA11">
            <v>125</v>
          </cell>
          <cell r="BE11">
            <v>40</v>
          </cell>
          <cell r="BF11">
            <v>1</v>
          </cell>
          <cell r="BG11">
            <v>195</v>
          </cell>
          <cell r="BK11">
            <v>50</v>
          </cell>
          <cell r="BM11">
            <v>203</v>
          </cell>
          <cell r="BQ11">
            <v>24</v>
          </cell>
          <cell r="BR11">
            <v>1</v>
          </cell>
          <cell r="BS11">
            <v>175</v>
          </cell>
          <cell r="BW11">
            <v>20</v>
          </cell>
          <cell r="BX11">
            <v>1</v>
          </cell>
          <cell r="BY11">
            <v>135</v>
          </cell>
          <cell r="CC11">
            <v>20</v>
          </cell>
          <cell r="CE11">
            <v>165</v>
          </cell>
          <cell r="CI11">
            <v>29</v>
          </cell>
          <cell r="CK11">
            <v>203</v>
          </cell>
          <cell r="CL11">
            <v>5</v>
          </cell>
          <cell r="CO11">
            <v>22</v>
          </cell>
          <cell r="CP11">
            <v>1</v>
          </cell>
          <cell r="CQ11">
            <v>130</v>
          </cell>
          <cell r="CR11">
            <v>7</v>
          </cell>
          <cell r="CU11">
            <v>78</v>
          </cell>
          <cell r="CV11">
            <v>2</v>
          </cell>
          <cell r="CW11">
            <v>179</v>
          </cell>
          <cell r="DA11">
            <v>57</v>
          </cell>
          <cell r="DB11">
            <v>1</v>
          </cell>
          <cell r="DC11">
            <v>196</v>
          </cell>
          <cell r="DG11">
            <v>48</v>
          </cell>
          <cell r="DI11">
            <v>131</v>
          </cell>
          <cell r="DM11">
            <v>36</v>
          </cell>
          <cell r="DO11">
            <v>265</v>
          </cell>
          <cell r="DS11">
            <v>64</v>
          </cell>
          <cell r="DU11">
            <v>191</v>
          </cell>
          <cell r="DY11">
            <v>25</v>
          </cell>
          <cell r="EA11">
            <v>122</v>
          </cell>
          <cell r="EE11">
            <v>19</v>
          </cell>
          <cell r="EG11">
            <v>276</v>
          </cell>
          <cell r="EK11">
            <v>23</v>
          </cell>
          <cell r="EM11">
            <v>180</v>
          </cell>
          <cell r="EQ11">
            <v>17</v>
          </cell>
          <cell r="ES11">
            <v>55</v>
          </cell>
          <cell r="EW11">
            <v>14</v>
          </cell>
          <cell r="EY11">
            <v>95</v>
          </cell>
          <cell r="FB11">
            <v>1</v>
          </cell>
          <cell r="FC11">
            <v>27</v>
          </cell>
          <cell r="FE11">
            <v>149</v>
          </cell>
          <cell r="FI11">
            <v>26</v>
          </cell>
          <cell r="FK11">
            <v>167</v>
          </cell>
          <cell r="FO11">
            <v>40</v>
          </cell>
          <cell r="FQ11">
            <v>165</v>
          </cell>
          <cell r="FV11">
            <v>5485</v>
          </cell>
          <cell r="FW11">
            <v>205</v>
          </cell>
          <cell r="FY11">
            <v>0.19482825986573368</v>
          </cell>
          <cell r="FZ11">
            <v>0.18402154398563733</v>
          </cell>
        </row>
        <row r="12">
          <cell r="B12" t="str">
            <v>Банкротство РТ</v>
          </cell>
          <cell r="CW12">
            <v>1</v>
          </cell>
          <cell r="EA12">
            <v>1</v>
          </cell>
          <cell r="EG12">
            <v>8</v>
          </cell>
          <cell r="EK12">
            <v>10</v>
          </cell>
          <cell r="EM12">
            <v>13</v>
          </cell>
          <cell r="ES12">
            <v>16</v>
          </cell>
          <cell r="EW12">
            <v>1</v>
          </cell>
          <cell r="EY12">
            <v>3</v>
          </cell>
          <cell r="FE12">
            <v>6</v>
          </cell>
          <cell r="FK12">
            <v>17</v>
          </cell>
          <cell r="FQ12">
            <v>7</v>
          </cell>
          <cell r="FV12">
            <v>83</v>
          </cell>
          <cell r="FW12">
            <v>7</v>
          </cell>
          <cell r="FY12">
            <v>0.31679389312977096</v>
          </cell>
          <cell r="FZ12">
            <v>0.25</v>
          </cell>
        </row>
        <row r="13">
          <cell r="B13" t="str">
            <v>Всероссийская Электронная Торговая Площадка</v>
          </cell>
          <cell r="BQ13">
            <v>1</v>
          </cell>
          <cell r="BR13">
            <v>1</v>
          </cell>
          <cell r="BW13">
            <v>2</v>
          </cell>
          <cell r="BY13">
            <v>8</v>
          </cell>
          <cell r="CC13">
            <v>3</v>
          </cell>
          <cell r="CI13">
            <v>1</v>
          </cell>
          <cell r="CK13">
            <v>20</v>
          </cell>
          <cell r="CO13">
            <v>2</v>
          </cell>
          <cell r="CQ13">
            <v>8</v>
          </cell>
          <cell r="CU13">
            <v>7</v>
          </cell>
          <cell r="CW13">
            <v>5</v>
          </cell>
          <cell r="DA13">
            <v>9</v>
          </cell>
          <cell r="DC13">
            <v>29</v>
          </cell>
          <cell r="DG13">
            <v>5</v>
          </cell>
          <cell r="DI13">
            <v>34</v>
          </cell>
          <cell r="DM13">
            <v>18</v>
          </cell>
          <cell r="DO13">
            <v>33</v>
          </cell>
          <cell r="DS13">
            <v>5</v>
          </cell>
          <cell r="DU13">
            <v>16</v>
          </cell>
          <cell r="DY13">
            <v>5</v>
          </cell>
          <cell r="EA13">
            <v>134</v>
          </cell>
          <cell r="EE13">
            <v>20</v>
          </cell>
          <cell r="EG13">
            <v>9</v>
          </cell>
          <cell r="EK13">
            <v>24</v>
          </cell>
          <cell r="EM13">
            <v>60</v>
          </cell>
          <cell r="EQ13">
            <v>28</v>
          </cell>
          <cell r="ES13">
            <v>55</v>
          </cell>
          <cell r="EW13">
            <v>121</v>
          </cell>
          <cell r="EY13">
            <v>72</v>
          </cell>
          <cell r="FC13">
            <v>21</v>
          </cell>
          <cell r="FD13">
            <v>1</v>
          </cell>
          <cell r="FE13">
            <v>72</v>
          </cell>
          <cell r="FI13">
            <v>51</v>
          </cell>
          <cell r="FK13">
            <v>64</v>
          </cell>
          <cell r="FN13">
            <v>1</v>
          </cell>
          <cell r="FO13">
            <v>14</v>
          </cell>
          <cell r="FQ13">
            <v>236</v>
          </cell>
          <cell r="FV13">
            <v>1195</v>
          </cell>
          <cell r="FW13">
            <v>250</v>
          </cell>
          <cell r="FY13">
            <v>0.19900083263946711</v>
          </cell>
          <cell r="FZ13">
            <v>0.30193236714975846</v>
          </cell>
        </row>
        <row r="14">
          <cell r="B14" t="str">
            <v>Межотраслевая торговая система Фабрикант"</v>
          </cell>
          <cell r="C14">
            <v>5</v>
          </cell>
          <cell r="E14">
            <v>43</v>
          </cell>
          <cell r="I14">
            <v>46</v>
          </cell>
          <cell r="K14">
            <v>58</v>
          </cell>
          <cell r="O14">
            <v>132</v>
          </cell>
          <cell r="Q14">
            <v>163</v>
          </cell>
          <cell r="U14">
            <v>303</v>
          </cell>
          <cell r="W14">
            <v>665</v>
          </cell>
          <cell r="AA14">
            <v>295</v>
          </cell>
          <cell r="AC14">
            <v>379</v>
          </cell>
          <cell r="AG14">
            <v>186</v>
          </cell>
          <cell r="AI14">
            <v>324</v>
          </cell>
          <cell r="AM14">
            <v>179</v>
          </cell>
          <cell r="AO14">
            <v>360</v>
          </cell>
          <cell r="AS14">
            <v>249</v>
          </cell>
          <cell r="AU14">
            <v>694</v>
          </cell>
          <cell r="AY14">
            <v>241</v>
          </cell>
          <cell r="BA14">
            <v>659</v>
          </cell>
          <cell r="BE14">
            <v>203</v>
          </cell>
          <cell r="BG14">
            <v>489</v>
          </cell>
          <cell r="BK14">
            <v>192</v>
          </cell>
          <cell r="BM14">
            <v>560</v>
          </cell>
          <cell r="BQ14">
            <v>194</v>
          </cell>
          <cell r="BS14">
            <v>955</v>
          </cell>
          <cell r="BW14">
            <v>431</v>
          </cell>
          <cell r="BY14">
            <v>528</v>
          </cell>
          <cell r="CC14">
            <v>402</v>
          </cell>
          <cell r="CD14">
            <v>3</v>
          </cell>
          <cell r="CE14">
            <v>869</v>
          </cell>
          <cell r="CI14">
            <v>280</v>
          </cell>
          <cell r="CJ14">
            <v>1</v>
          </cell>
          <cell r="CK14">
            <v>1125</v>
          </cell>
          <cell r="CO14">
            <v>228</v>
          </cell>
          <cell r="CP14">
            <v>1</v>
          </cell>
          <cell r="CQ14">
            <v>974</v>
          </cell>
          <cell r="CU14">
            <v>402</v>
          </cell>
          <cell r="CV14">
            <v>2</v>
          </cell>
          <cell r="CW14">
            <v>802</v>
          </cell>
          <cell r="DA14">
            <v>614</v>
          </cell>
          <cell r="DB14">
            <v>1</v>
          </cell>
          <cell r="DC14">
            <v>881</v>
          </cell>
          <cell r="DD14">
            <v>1</v>
          </cell>
          <cell r="DG14">
            <v>462</v>
          </cell>
          <cell r="DH14">
            <v>5</v>
          </cell>
          <cell r="DI14">
            <v>723</v>
          </cell>
          <cell r="DM14">
            <v>414</v>
          </cell>
          <cell r="DN14">
            <v>3</v>
          </cell>
          <cell r="DO14">
            <v>580</v>
          </cell>
          <cell r="DS14">
            <v>317</v>
          </cell>
          <cell r="DT14">
            <v>3</v>
          </cell>
          <cell r="DU14">
            <v>501</v>
          </cell>
          <cell r="DY14">
            <v>305</v>
          </cell>
          <cell r="DZ14">
            <v>2</v>
          </cell>
          <cell r="EA14">
            <v>500</v>
          </cell>
          <cell r="EE14">
            <v>548</v>
          </cell>
          <cell r="EG14">
            <v>65</v>
          </cell>
          <cell r="EK14">
            <v>627</v>
          </cell>
          <cell r="EL14">
            <v>1</v>
          </cell>
          <cell r="EM14">
            <v>121</v>
          </cell>
          <cell r="EQ14">
            <v>372</v>
          </cell>
          <cell r="ES14">
            <v>609</v>
          </cell>
          <cell r="EW14">
            <v>441</v>
          </cell>
          <cell r="EX14">
            <v>3</v>
          </cell>
          <cell r="EY14">
            <v>487</v>
          </cell>
          <cell r="FC14">
            <v>331</v>
          </cell>
          <cell r="FE14">
            <v>452</v>
          </cell>
          <cell r="FI14">
            <v>199</v>
          </cell>
          <cell r="FK14">
            <v>673</v>
          </cell>
          <cell r="FO14">
            <v>279</v>
          </cell>
          <cell r="FQ14">
            <v>333</v>
          </cell>
          <cell r="FV14">
            <v>24475</v>
          </cell>
          <cell r="FW14">
            <v>612</v>
          </cell>
          <cell r="FY14">
            <v>0.22008506658753496</v>
          </cell>
          <cell r="FZ14">
            <v>0.14399999999999999</v>
          </cell>
        </row>
        <row r="15">
          <cell r="B15" t="str">
            <v>МФБ</v>
          </cell>
          <cell r="AG15">
            <v>1</v>
          </cell>
          <cell r="AM15">
            <v>7</v>
          </cell>
          <cell r="AO15">
            <v>8</v>
          </cell>
          <cell r="AS15">
            <v>3</v>
          </cell>
          <cell r="AU15">
            <v>3</v>
          </cell>
          <cell r="AY15">
            <v>6</v>
          </cell>
          <cell r="BA15">
            <v>2</v>
          </cell>
          <cell r="BE15">
            <v>5</v>
          </cell>
          <cell r="BG15">
            <v>9</v>
          </cell>
          <cell r="BK15">
            <v>3</v>
          </cell>
          <cell r="BM15">
            <v>2</v>
          </cell>
          <cell r="BQ15">
            <v>2</v>
          </cell>
          <cell r="BW15">
            <v>11</v>
          </cell>
          <cell r="BY15">
            <v>4</v>
          </cell>
          <cell r="CC15">
            <v>2</v>
          </cell>
          <cell r="CE15">
            <v>9</v>
          </cell>
          <cell r="CI15">
            <v>2</v>
          </cell>
          <cell r="CK15">
            <v>48</v>
          </cell>
          <cell r="CQ15">
            <v>100</v>
          </cell>
          <cell r="CW15">
            <v>18</v>
          </cell>
          <cell r="DA15">
            <v>3</v>
          </cell>
          <cell r="DC15">
            <v>20</v>
          </cell>
          <cell r="DG15">
            <v>4</v>
          </cell>
          <cell r="DI15">
            <v>65</v>
          </cell>
          <cell r="DM15">
            <v>2</v>
          </cell>
          <cell r="DO15">
            <v>5</v>
          </cell>
          <cell r="FV15">
            <v>344</v>
          </cell>
          <cell r="FW15">
            <v>0</v>
          </cell>
          <cell r="FY15">
            <v>0.25787106446776614</v>
          </cell>
          <cell r="FZ15" t="e">
            <v>#DIV/0!</v>
          </cell>
        </row>
        <row r="16">
          <cell r="B16" t="str">
            <v>Открытая торговая площадка</v>
          </cell>
          <cell r="CW16">
            <v>1</v>
          </cell>
          <cell r="DA16">
            <v>2</v>
          </cell>
          <cell r="DC16">
            <v>3</v>
          </cell>
          <cell r="DG16">
            <v>3</v>
          </cell>
          <cell r="DI16">
            <v>1</v>
          </cell>
          <cell r="DM16">
            <v>1</v>
          </cell>
          <cell r="DU16">
            <v>1</v>
          </cell>
          <cell r="DY16">
            <v>4</v>
          </cell>
          <cell r="EA16">
            <v>1</v>
          </cell>
          <cell r="FV16">
            <v>17</v>
          </cell>
          <cell r="FW16">
            <v>0</v>
          </cell>
          <cell r="FY16">
            <v>8.8082901554404139E-2</v>
          </cell>
          <cell r="FZ16" t="e">
            <v>#DIV/0!</v>
          </cell>
        </row>
        <row r="17">
          <cell r="B17" t="str">
            <v>Сибирская торговая площадка</v>
          </cell>
          <cell r="O17">
            <v>2</v>
          </cell>
          <cell r="Q17">
            <v>2</v>
          </cell>
          <cell r="U17">
            <v>16</v>
          </cell>
          <cell r="W17">
            <v>2</v>
          </cell>
          <cell r="AA17">
            <v>19</v>
          </cell>
          <cell r="AC17">
            <v>9</v>
          </cell>
          <cell r="AG17">
            <v>19</v>
          </cell>
          <cell r="AI17">
            <v>44</v>
          </cell>
          <cell r="AM17">
            <v>16</v>
          </cell>
          <cell r="AO17">
            <v>90</v>
          </cell>
          <cell r="AS17">
            <v>25</v>
          </cell>
          <cell r="AU17">
            <v>32</v>
          </cell>
          <cell r="AY17">
            <v>10</v>
          </cell>
          <cell r="BA17">
            <v>30</v>
          </cell>
          <cell r="BE17">
            <v>13</v>
          </cell>
          <cell r="BF17">
            <v>1</v>
          </cell>
          <cell r="BG17">
            <v>83</v>
          </cell>
          <cell r="BK17">
            <v>10</v>
          </cell>
          <cell r="BM17">
            <v>81</v>
          </cell>
          <cell r="BQ17">
            <v>21</v>
          </cell>
          <cell r="BS17">
            <v>78</v>
          </cell>
          <cell r="BW17">
            <v>6</v>
          </cell>
          <cell r="BY17">
            <v>31</v>
          </cell>
          <cell r="CC17">
            <v>5</v>
          </cell>
          <cell r="CE17">
            <v>30</v>
          </cell>
          <cell r="CI17">
            <v>4</v>
          </cell>
          <cell r="CK17">
            <v>55</v>
          </cell>
          <cell r="CO17">
            <v>9</v>
          </cell>
          <cell r="CQ17">
            <v>88</v>
          </cell>
          <cell r="CU17">
            <v>28</v>
          </cell>
          <cell r="CW17">
            <v>81</v>
          </cell>
          <cell r="DA17">
            <v>51</v>
          </cell>
          <cell r="DC17">
            <v>119</v>
          </cell>
          <cell r="DG17">
            <v>13</v>
          </cell>
          <cell r="DI17">
            <v>55</v>
          </cell>
          <cell r="DM17">
            <v>27</v>
          </cell>
          <cell r="DO17">
            <v>48</v>
          </cell>
          <cell r="DS17">
            <v>11</v>
          </cell>
          <cell r="DU17">
            <v>74</v>
          </cell>
          <cell r="DY17">
            <v>12</v>
          </cell>
          <cell r="EA17">
            <v>120</v>
          </cell>
          <cell r="EE17">
            <v>5</v>
          </cell>
          <cell r="EG17">
            <v>60</v>
          </cell>
          <cell r="EK17">
            <v>11</v>
          </cell>
          <cell r="EM17">
            <v>126</v>
          </cell>
          <cell r="EQ17">
            <v>19</v>
          </cell>
          <cell r="ES17">
            <v>59</v>
          </cell>
          <cell r="EW17">
            <v>10</v>
          </cell>
          <cell r="EY17">
            <v>181</v>
          </cell>
          <cell r="FC17">
            <v>14</v>
          </cell>
          <cell r="FE17">
            <v>186</v>
          </cell>
          <cell r="FI17">
            <v>14</v>
          </cell>
          <cell r="FK17">
            <v>183</v>
          </cell>
          <cell r="FO17">
            <v>15</v>
          </cell>
          <cell r="FQ17">
            <v>57</v>
          </cell>
          <cell r="FV17">
            <v>2410</v>
          </cell>
          <cell r="FW17">
            <v>72</v>
          </cell>
          <cell r="FY17">
            <v>0.19837023623343486</v>
          </cell>
          <cell r="FZ17">
            <v>0.11180124223602485</v>
          </cell>
        </row>
        <row r="18">
          <cell r="B18" t="str">
            <v>ЭТП Агенда"</v>
          </cell>
          <cell r="CK18">
            <v>321</v>
          </cell>
          <cell r="CO18">
            <v>4</v>
          </cell>
          <cell r="CQ18">
            <v>1</v>
          </cell>
          <cell r="CW18">
            <v>2</v>
          </cell>
          <cell r="DC18">
            <v>83</v>
          </cell>
          <cell r="DG18">
            <v>4</v>
          </cell>
          <cell r="DM18">
            <v>1</v>
          </cell>
          <cell r="DO18">
            <v>1</v>
          </cell>
          <cell r="DY18">
            <v>1</v>
          </cell>
          <cell r="EA18">
            <v>4</v>
          </cell>
          <cell r="EE18">
            <v>8</v>
          </cell>
          <cell r="EG18">
            <v>15</v>
          </cell>
          <cell r="EK18">
            <v>4</v>
          </cell>
          <cell r="EM18">
            <v>3</v>
          </cell>
          <cell r="EQ18">
            <v>107</v>
          </cell>
          <cell r="ES18">
            <v>37</v>
          </cell>
          <cell r="FV18">
            <v>596</v>
          </cell>
          <cell r="FW18">
            <v>0</v>
          </cell>
          <cell r="FY18">
            <v>0.34252873563218389</v>
          </cell>
          <cell r="FZ18" t="e">
            <v>#DIV/0!</v>
          </cell>
        </row>
        <row r="19">
          <cell r="B19" t="str">
            <v>ЭТС24</v>
          </cell>
          <cell r="BK19">
            <v>1</v>
          </cell>
          <cell r="CW19">
            <v>2</v>
          </cell>
          <cell r="DC19">
            <v>1</v>
          </cell>
          <cell r="DG19">
            <v>2</v>
          </cell>
          <cell r="DI19">
            <v>1</v>
          </cell>
          <cell r="EA19">
            <v>1</v>
          </cell>
          <cell r="FV19">
            <v>8</v>
          </cell>
          <cell r="FW19">
            <v>0</v>
          </cell>
          <cell r="FY19">
            <v>0.21621621621621623</v>
          </cell>
          <cell r="FZ19" t="e">
            <v>#DIV/0!</v>
          </cell>
        </row>
        <row r="20">
          <cell r="B20" t="str">
            <v>«Property Trade»</v>
          </cell>
          <cell r="AA20">
            <v>3</v>
          </cell>
          <cell r="AC20">
            <v>6</v>
          </cell>
          <cell r="AG20">
            <v>1</v>
          </cell>
          <cell r="AI20">
            <v>13</v>
          </cell>
          <cell r="AM20">
            <v>1</v>
          </cell>
          <cell r="AO20">
            <v>3</v>
          </cell>
          <cell r="AU20">
            <v>2</v>
          </cell>
          <cell r="AY20">
            <v>1</v>
          </cell>
          <cell r="BA20">
            <v>2</v>
          </cell>
          <cell r="BE20">
            <v>2</v>
          </cell>
          <cell r="BG20">
            <v>9</v>
          </cell>
          <cell r="BK20">
            <v>3</v>
          </cell>
          <cell r="BM20">
            <v>18</v>
          </cell>
          <cell r="BQ20">
            <v>4</v>
          </cell>
          <cell r="BS20">
            <v>35</v>
          </cell>
          <cell r="BY20">
            <v>14</v>
          </cell>
          <cell r="CE20">
            <v>10</v>
          </cell>
          <cell r="CK20">
            <v>10</v>
          </cell>
          <cell r="CQ20">
            <v>17</v>
          </cell>
          <cell r="CW20">
            <v>1</v>
          </cell>
          <cell r="DC20">
            <v>3</v>
          </cell>
          <cell r="DG20">
            <v>9</v>
          </cell>
          <cell r="DI20">
            <v>1</v>
          </cell>
          <cell r="DM20">
            <v>1</v>
          </cell>
          <cell r="DO20">
            <v>30</v>
          </cell>
          <cell r="DU20">
            <v>22</v>
          </cell>
          <cell r="DY20">
            <v>6</v>
          </cell>
          <cell r="EA20">
            <v>11</v>
          </cell>
          <cell r="EE20">
            <v>1</v>
          </cell>
          <cell r="EG20">
            <v>12</v>
          </cell>
          <cell r="EK20">
            <v>4</v>
          </cell>
          <cell r="EM20">
            <v>13</v>
          </cell>
          <cell r="EQ20">
            <v>6</v>
          </cell>
          <cell r="ES20">
            <v>8</v>
          </cell>
          <cell r="EY20">
            <v>8</v>
          </cell>
          <cell r="FC20">
            <v>1</v>
          </cell>
          <cell r="FE20">
            <v>16</v>
          </cell>
          <cell r="FK20">
            <v>8</v>
          </cell>
          <cell r="FV20">
            <v>315</v>
          </cell>
          <cell r="FW20">
            <v>0</v>
          </cell>
          <cell r="FY20">
            <v>0.25672371638141811</v>
          </cell>
          <cell r="FZ20">
            <v>0</v>
          </cell>
        </row>
        <row r="21">
          <cell r="B21" t="str">
            <v>«RUSSIA OnLine»</v>
          </cell>
          <cell r="E21">
            <v>3</v>
          </cell>
          <cell r="K21">
            <v>2</v>
          </cell>
          <cell r="O21">
            <v>19</v>
          </cell>
          <cell r="Q21">
            <v>36</v>
          </cell>
          <cell r="U21">
            <v>21</v>
          </cell>
          <cell r="W21">
            <v>21</v>
          </cell>
          <cell r="AA21">
            <v>26</v>
          </cell>
          <cell r="AC21">
            <v>23</v>
          </cell>
          <cell r="AG21">
            <v>13</v>
          </cell>
          <cell r="AI21">
            <v>36</v>
          </cell>
          <cell r="AM21">
            <v>31</v>
          </cell>
          <cell r="AO21">
            <v>71</v>
          </cell>
          <cell r="AS21">
            <v>20</v>
          </cell>
          <cell r="AU21">
            <v>62</v>
          </cell>
          <cell r="AY21">
            <v>10</v>
          </cell>
          <cell r="BA21">
            <v>106</v>
          </cell>
          <cell r="BE21">
            <v>14</v>
          </cell>
          <cell r="BG21">
            <v>34</v>
          </cell>
          <cell r="BK21">
            <v>23</v>
          </cell>
          <cell r="BM21">
            <v>122</v>
          </cell>
          <cell r="BQ21">
            <v>8</v>
          </cell>
          <cell r="BS21">
            <v>66</v>
          </cell>
          <cell r="BW21">
            <v>12</v>
          </cell>
          <cell r="BY21">
            <v>41</v>
          </cell>
          <cell r="CC21">
            <v>22</v>
          </cell>
          <cell r="CE21">
            <v>51</v>
          </cell>
          <cell r="CI21">
            <v>21</v>
          </cell>
          <cell r="CJ21">
            <v>1</v>
          </cell>
          <cell r="CK21">
            <v>107</v>
          </cell>
          <cell r="CO21">
            <v>27</v>
          </cell>
          <cell r="CQ21">
            <v>58</v>
          </cell>
          <cell r="CU21">
            <v>6</v>
          </cell>
          <cell r="CW21">
            <v>25</v>
          </cell>
          <cell r="DA21">
            <v>4</v>
          </cell>
          <cell r="DC21">
            <v>10</v>
          </cell>
          <cell r="DG21">
            <v>14</v>
          </cell>
          <cell r="DI21">
            <v>3</v>
          </cell>
          <cell r="DS21">
            <v>1</v>
          </cell>
          <cell r="DU21">
            <v>5</v>
          </cell>
          <cell r="DY21">
            <v>11</v>
          </cell>
          <cell r="EA21">
            <v>22</v>
          </cell>
          <cell r="EE21">
            <v>16</v>
          </cell>
          <cell r="EG21">
            <v>21</v>
          </cell>
          <cell r="EK21">
            <v>42</v>
          </cell>
          <cell r="EM21">
            <v>39</v>
          </cell>
          <cell r="EQ21">
            <v>8</v>
          </cell>
          <cell r="ES21">
            <v>54</v>
          </cell>
          <cell r="EW21">
            <v>4</v>
          </cell>
          <cell r="EY21">
            <v>45</v>
          </cell>
          <cell r="FC21">
            <v>3</v>
          </cell>
          <cell r="FE21">
            <v>17</v>
          </cell>
          <cell r="FI21">
            <v>9</v>
          </cell>
          <cell r="FK21">
            <v>41</v>
          </cell>
          <cell r="FO21">
            <v>7</v>
          </cell>
          <cell r="FQ21">
            <v>6</v>
          </cell>
          <cell r="FV21">
            <v>1520</v>
          </cell>
          <cell r="FW21">
            <v>13</v>
          </cell>
          <cell r="FY21">
            <v>0.15336494803753406</v>
          </cell>
          <cell r="FZ21">
            <v>3.8123167155425221E-2</v>
          </cell>
        </row>
        <row r="22">
          <cell r="B22" t="str">
            <v>«Новые информационные сервисы»</v>
          </cell>
          <cell r="BG22">
            <v>23</v>
          </cell>
          <cell r="BK22">
            <v>4</v>
          </cell>
          <cell r="BM22">
            <v>104</v>
          </cell>
          <cell r="BQ22">
            <v>1</v>
          </cell>
          <cell r="BS22">
            <v>2</v>
          </cell>
          <cell r="BW22">
            <v>2</v>
          </cell>
          <cell r="BY22">
            <v>88</v>
          </cell>
          <cell r="CE22">
            <v>45</v>
          </cell>
          <cell r="CI22">
            <v>11</v>
          </cell>
          <cell r="CK22">
            <v>200</v>
          </cell>
          <cell r="CO22">
            <v>3</v>
          </cell>
          <cell r="CQ22">
            <v>702</v>
          </cell>
          <cell r="CU22">
            <v>18</v>
          </cell>
          <cell r="CW22">
            <v>62</v>
          </cell>
          <cell r="DA22">
            <v>5</v>
          </cell>
          <cell r="DC22">
            <v>325</v>
          </cell>
          <cell r="DG22">
            <v>9</v>
          </cell>
          <cell r="DI22">
            <v>160</v>
          </cell>
          <cell r="DM22">
            <v>14</v>
          </cell>
          <cell r="DS22">
            <v>3</v>
          </cell>
          <cell r="DU22">
            <v>67</v>
          </cell>
          <cell r="DY22">
            <v>6</v>
          </cell>
          <cell r="EA22">
            <v>339</v>
          </cell>
          <cell r="EE22">
            <v>35</v>
          </cell>
          <cell r="EG22">
            <v>215</v>
          </cell>
          <cell r="EK22">
            <v>24</v>
          </cell>
          <cell r="EM22">
            <v>242</v>
          </cell>
          <cell r="EQ22">
            <v>41</v>
          </cell>
          <cell r="ES22">
            <v>176</v>
          </cell>
          <cell r="EW22">
            <v>41</v>
          </cell>
          <cell r="EY22">
            <v>235</v>
          </cell>
          <cell r="FC22">
            <v>303</v>
          </cell>
          <cell r="FD22">
            <v>1</v>
          </cell>
          <cell r="FE22">
            <v>219</v>
          </cell>
          <cell r="FI22">
            <v>55</v>
          </cell>
          <cell r="FK22">
            <v>216</v>
          </cell>
          <cell r="FO22">
            <v>66</v>
          </cell>
          <cell r="FQ22">
            <v>77</v>
          </cell>
          <cell r="FV22">
            <v>4139</v>
          </cell>
          <cell r="FW22">
            <v>143</v>
          </cell>
          <cell r="FY22">
            <v>0.21151880621422731</v>
          </cell>
          <cell r="FZ22">
            <v>9.2020592020592026E-2</v>
          </cell>
        </row>
        <row r="23">
          <cell r="B23" t="str">
            <v>«Региональная Торговая площадка»</v>
          </cell>
          <cell r="U23">
            <v>9</v>
          </cell>
          <cell r="W23">
            <v>19</v>
          </cell>
          <cell r="AA23">
            <v>8</v>
          </cell>
          <cell r="AC23">
            <v>4</v>
          </cell>
          <cell r="AG23">
            <v>14</v>
          </cell>
          <cell r="AI23">
            <v>1</v>
          </cell>
          <cell r="AM23">
            <v>14</v>
          </cell>
          <cell r="AN23">
            <v>1</v>
          </cell>
          <cell r="AO23">
            <v>31</v>
          </cell>
          <cell r="AS23">
            <v>16</v>
          </cell>
          <cell r="AU23">
            <v>46</v>
          </cell>
          <cell r="AY23">
            <v>4</v>
          </cell>
          <cell r="BA23">
            <v>15</v>
          </cell>
          <cell r="BE23">
            <v>9</v>
          </cell>
          <cell r="BG23">
            <v>15</v>
          </cell>
          <cell r="BK23">
            <v>3</v>
          </cell>
          <cell r="BM23">
            <v>10</v>
          </cell>
          <cell r="BQ23">
            <v>14</v>
          </cell>
          <cell r="BS23">
            <v>29</v>
          </cell>
          <cell r="BW23">
            <v>20</v>
          </cell>
          <cell r="BY23">
            <v>19</v>
          </cell>
          <cell r="CC23">
            <v>8</v>
          </cell>
          <cell r="CE23">
            <v>20</v>
          </cell>
          <cell r="CI23">
            <v>3</v>
          </cell>
          <cell r="CK23">
            <v>24</v>
          </cell>
          <cell r="CO23">
            <v>17</v>
          </cell>
          <cell r="CQ23">
            <v>39</v>
          </cell>
          <cell r="CU23">
            <v>8</v>
          </cell>
          <cell r="CW23">
            <v>91</v>
          </cell>
          <cell r="DA23">
            <v>3</v>
          </cell>
          <cell r="DC23">
            <v>33</v>
          </cell>
          <cell r="DG23">
            <v>6</v>
          </cell>
          <cell r="DI23">
            <v>16</v>
          </cell>
          <cell r="DM23">
            <v>15</v>
          </cell>
          <cell r="DO23">
            <v>43</v>
          </cell>
          <cell r="DS23">
            <v>9</v>
          </cell>
          <cell r="DU23">
            <v>96</v>
          </cell>
          <cell r="DY23">
            <v>31</v>
          </cell>
          <cell r="EA23">
            <v>114</v>
          </cell>
          <cell r="EE23">
            <v>9</v>
          </cell>
          <cell r="EF23">
            <v>21</v>
          </cell>
          <cell r="EG23">
            <v>109</v>
          </cell>
          <cell r="EJ23">
            <v>1</v>
          </cell>
          <cell r="EK23">
            <v>31</v>
          </cell>
          <cell r="EM23">
            <v>210</v>
          </cell>
          <cell r="EQ23">
            <v>44</v>
          </cell>
          <cell r="ES23">
            <v>27</v>
          </cell>
          <cell r="EW23">
            <v>23</v>
          </cell>
          <cell r="EY23">
            <v>63</v>
          </cell>
          <cell r="FB23">
            <v>5</v>
          </cell>
          <cell r="FC23">
            <v>9</v>
          </cell>
          <cell r="FE23">
            <v>69</v>
          </cell>
          <cell r="FI23">
            <v>10</v>
          </cell>
          <cell r="FK23">
            <v>81</v>
          </cell>
          <cell r="FO23">
            <v>24</v>
          </cell>
          <cell r="FQ23">
            <v>73</v>
          </cell>
          <cell r="FV23">
            <v>1686</v>
          </cell>
          <cell r="FW23">
            <v>97</v>
          </cell>
          <cell r="FY23">
            <v>0.19568245125348188</v>
          </cell>
          <cell r="FZ23">
            <v>0.26795580110497236</v>
          </cell>
        </row>
        <row r="24">
          <cell r="B24" t="str">
            <v>«Системы ЭЛектронных Торгов»</v>
          </cell>
          <cell r="E24">
            <v>2</v>
          </cell>
          <cell r="O24">
            <v>3</v>
          </cell>
          <cell r="Q24">
            <v>4</v>
          </cell>
          <cell r="U24">
            <v>29</v>
          </cell>
          <cell r="V24">
            <v>5</v>
          </cell>
          <cell r="W24">
            <v>25</v>
          </cell>
          <cell r="AA24">
            <v>18</v>
          </cell>
          <cell r="AC24">
            <v>43</v>
          </cell>
          <cell r="AG24">
            <v>9</v>
          </cell>
          <cell r="AI24">
            <v>10</v>
          </cell>
          <cell r="AM24">
            <v>6</v>
          </cell>
          <cell r="AO24">
            <v>34</v>
          </cell>
          <cell r="AS24">
            <v>14</v>
          </cell>
          <cell r="AU24">
            <v>27</v>
          </cell>
          <cell r="AY24">
            <v>3</v>
          </cell>
          <cell r="BA24">
            <v>15</v>
          </cell>
          <cell r="BE24">
            <v>11</v>
          </cell>
          <cell r="BF24">
            <v>1</v>
          </cell>
          <cell r="BG24">
            <v>18</v>
          </cell>
          <cell r="BK24">
            <v>11</v>
          </cell>
          <cell r="BM24">
            <v>48</v>
          </cell>
          <cell r="BQ24">
            <v>6</v>
          </cell>
          <cell r="BS24">
            <v>42</v>
          </cell>
          <cell r="BW24">
            <v>5</v>
          </cell>
          <cell r="BY24">
            <v>16</v>
          </cell>
          <cell r="CC24">
            <v>1</v>
          </cell>
          <cell r="CE24">
            <v>51</v>
          </cell>
          <cell r="CI24">
            <v>4</v>
          </cell>
          <cell r="CK24">
            <v>47</v>
          </cell>
          <cell r="CO24">
            <v>8</v>
          </cell>
          <cell r="CQ24">
            <v>33</v>
          </cell>
          <cell r="CU24">
            <v>7</v>
          </cell>
          <cell r="CW24">
            <v>23</v>
          </cell>
          <cell r="DA24">
            <v>2</v>
          </cell>
          <cell r="DC24">
            <v>1</v>
          </cell>
          <cell r="DG24">
            <v>4</v>
          </cell>
          <cell r="DI24">
            <v>67</v>
          </cell>
          <cell r="DM24">
            <v>12</v>
          </cell>
          <cell r="DO24">
            <v>166</v>
          </cell>
          <cell r="DS24">
            <v>6</v>
          </cell>
          <cell r="DU24">
            <v>54</v>
          </cell>
          <cell r="DY24">
            <v>13</v>
          </cell>
          <cell r="EA24">
            <v>49</v>
          </cell>
          <cell r="ED24">
            <v>1</v>
          </cell>
          <cell r="EE24">
            <v>9</v>
          </cell>
          <cell r="EF24">
            <v>1</v>
          </cell>
          <cell r="EG24">
            <v>162</v>
          </cell>
          <cell r="EK24">
            <v>33</v>
          </cell>
          <cell r="EM24">
            <v>80</v>
          </cell>
          <cell r="EQ24">
            <v>27</v>
          </cell>
          <cell r="ES24">
            <v>41</v>
          </cell>
          <cell r="EW24">
            <v>21</v>
          </cell>
          <cell r="EY24">
            <v>43</v>
          </cell>
          <cell r="FC24">
            <v>12</v>
          </cell>
          <cell r="FE24">
            <v>69</v>
          </cell>
          <cell r="FI24">
            <v>16</v>
          </cell>
          <cell r="FK24">
            <v>48</v>
          </cell>
          <cell r="FO24">
            <v>16</v>
          </cell>
          <cell r="FQ24">
            <v>65</v>
          </cell>
          <cell r="FV24">
            <v>1597</v>
          </cell>
          <cell r="FW24">
            <v>81</v>
          </cell>
          <cell r="FY24">
            <v>0.16752333997692226</v>
          </cell>
          <cell r="FZ24">
            <v>0.19377990430622011</v>
          </cell>
        </row>
        <row r="25">
          <cell r="B25" t="str">
            <v>«ТЕНДЕР ГАРАНТ»</v>
          </cell>
          <cell r="AI25">
            <v>2</v>
          </cell>
          <cell r="AN25">
            <v>2</v>
          </cell>
          <cell r="AO25">
            <v>9</v>
          </cell>
          <cell r="AS25">
            <v>7</v>
          </cell>
          <cell r="AU25">
            <v>11</v>
          </cell>
          <cell r="AY25">
            <v>7</v>
          </cell>
          <cell r="BA25">
            <v>19</v>
          </cell>
          <cell r="BE25">
            <v>5</v>
          </cell>
          <cell r="BG25">
            <v>6</v>
          </cell>
          <cell r="BK25">
            <v>6</v>
          </cell>
          <cell r="BM25">
            <v>8</v>
          </cell>
          <cell r="BQ25">
            <v>7</v>
          </cell>
          <cell r="BS25">
            <v>19</v>
          </cell>
          <cell r="BW25">
            <v>4</v>
          </cell>
          <cell r="BY25">
            <v>13</v>
          </cell>
          <cell r="CC25">
            <v>1</v>
          </cell>
          <cell r="CE25">
            <v>5</v>
          </cell>
          <cell r="CI25">
            <v>2</v>
          </cell>
          <cell r="CK25">
            <v>22</v>
          </cell>
          <cell r="CO25">
            <v>1</v>
          </cell>
          <cell r="CQ25">
            <v>33</v>
          </cell>
          <cell r="CU25">
            <v>1</v>
          </cell>
          <cell r="CW25">
            <v>9</v>
          </cell>
          <cell r="DA25">
            <v>4</v>
          </cell>
          <cell r="DC25">
            <v>30</v>
          </cell>
          <cell r="DG25">
            <v>2</v>
          </cell>
          <cell r="DI25">
            <v>20</v>
          </cell>
          <cell r="DM25">
            <v>4</v>
          </cell>
          <cell r="DO25">
            <v>19</v>
          </cell>
          <cell r="DS25">
            <v>1</v>
          </cell>
          <cell r="DU25">
            <v>2</v>
          </cell>
          <cell r="DY25">
            <v>2</v>
          </cell>
          <cell r="EA25">
            <v>1</v>
          </cell>
          <cell r="EE25">
            <v>9</v>
          </cell>
          <cell r="EG25">
            <v>16</v>
          </cell>
          <cell r="EK25">
            <v>10</v>
          </cell>
          <cell r="EM25">
            <v>35</v>
          </cell>
          <cell r="EQ25">
            <v>15</v>
          </cell>
          <cell r="ES25">
            <v>6</v>
          </cell>
          <cell r="EW25">
            <v>7</v>
          </cell>
          <cell r="EY25">
            <v>7</v>
          </cell>
          <cell r="FC25">
            <v>13</v>
          </cell>
          <cell r="FE25">
            <v>14</v>
          </cell>
          <cell r="FI25">
            <v>2</v>
          </cell>
          <cell r="FK25">
            <v>10</v>
          </cell>
          <cell r="FO25">
            <v>1</v>
          </cell>
          <cell r="FQ25">
            <v>2</v>
          </cell>
          <cell r="FV25">
            <v>431</v>
          </cell>
          <cell r="FW25">
            <v>3</v>
          </cell>
          <cell r="FY25">
            <v>0.33359133126934987</v>
          </cell>
          <cell r="FZ25">
            <v>4.4776119402985072E-2</v>
          </cell>
        </row>
        <row r="26">
          <cell r="B26" t="str">
            <v>«Электрон-Март»</v>
          </cell>
          <cell r="AY26">
            <v>6</v>
          </cell>
          <cell r="BK26">
            <v>5</v>
          </cell>
          <cell r="BM26">
            <v>5</v>
          </cell>
          <cell r="BQ26">
            <v>1</v>
          </cell>
          <cell r="BS26">
            <v>4</v>
          </cell>
          <cell r="FV26">
            <v>21</v>
          </cell>
          <cell r="FW26">
            <v>0</v>
          </cell>
          <cell r="FY26">
            <v>0.42857142857142855</v>
          </cell>
          <cell r="FZ26" t="e">
            <v>#DIV/0!</v>
          </cell>
        </row>
        <row r="27">
          <cell r="B27" t="str">
            <v>«Электронная площадка «Вердиктъ»</v>
          </cell>
          <cell r="W27">
            <v>1</v>
          </cell>
          <cell r="AA27">
            <v>6</v>
          </cell>
          <cell r="AC27">
            <v>18</v>
          </cell>
          <cell r="AG27">
            <v>6</v>
          </cell>
          <cell r="AI27">
            <v>4</v>
          </cell>
          <cell r="AM27">
            <v>3</v>
          </cell>
          <cell r="AO27">
            <v>88</v>
          </cell>
          <cell r="AS27">
            <v>9</v>
          </cell>
          <cell r="AU27">
            <v>57</v>
          </cell>
          <cell r="AY27">
            <v>3</v>
          </cell>
          <cell r="BA27">
            <v>9</v>
          </cell>
          <cell r="BE27">
            <v>59</v>
          </cell>
          <cell r="BG27">
            <v>24</v>
          </cell>
          <cell r="BK27">
            <v>4</v>
          </cell>
          <cell r="BM27">
            <v>17</v>
          </cell>
          <cell r="BQ27">
            <v>8</v>
          </cell>
          <cell r="BS27">
            <v>174</v>
          </cell>
          <cell r="BW27">
            <v>10</v>
          </cell>
          <cell r="BY27">
            <v>60</v>
          </cell>
          <cell r="CC27">
            <v>3</v>
          </cell>
          <cell r="CE27">
            <v>11</v>
          </cell>
          <cell r="CI27">
            <v>8</v>
          </cell>
          <cell r="CK27">
            <v>58</v>
          </cell>
          <cell r="CO27">
            <v>2</v>
          </cell>
          <cell r="CQ27">
            <v>24</v>
          </cell>
          <cell r="CU27">
            <v>13</v>
          </cell>
          <cell r="CW27">
            <v>82</v>
          </cell>
          <cell r="DA27">
            <v>7</v>
          </cell>
          <cell r="DC27">
            <v>72</v>
          </cell>
          <cell r="DG27">
            <v>9</v>
          </cell>
          <cell r="DI27">
            <v>76</v>
          </cell>
          <cell r="DM27">
            <v>56</v>
          </cell>
          <cell r="DO27">
            <v>33</v>
          </cell>
          <cell r="DS27">
            <v>30</v>
          </cell>
          <cell r="DU27">
            <v>77</v>
          </cell>
          <cell r="DY27">
            <v>9</v>
          </cell>
          <cell r="EA27">
            <v>53</v>
          </cell>
          <cell r="EE27">
            <v>44</v>
          </cell>
          <cell r="EG27">
            <v>18</v>
          </cell>
          <cell r="EK27">
            <v>10</v>
          </cell>
          <cell r="EM27">
            <v>185</v>
          </cell>
          <cell r="EQ27">
            <v>7</v>
          </cell>
          <cell r="ES27">
            <v>34</v>
          </cell>
          <cell r="EW27">
            <v>8</v>
          </cell>
          <cell r="EY27">
            <v>56</v>
          </cell>
          <cell r="FC27">
            <v>6</v>
          </cell>
          <cell r="FE27">
            <v>49</v>
          </cell>
          <cell r="FI27">
            <v>11</v>
          </cell>
          <cell r="FK27">
            <v>22</v>
          </cell>
          <cell r="FO27">
            <v>9</v>
          </cell>
          <cell r="FQ27">
            <v>24</v>
          </cell>
          <cell r="FV27">
            <v>1666</v>
          </cell>
          <cell r="FW27">
            <v>33</v>
          </cell>
          <cell r="FY27">
            <v>0.1915603081522364</v>
          </cell>
          <cell r="FZ27">
            <v>0.17277486910994763</v>
          </cell>
        </row>
        <row r="28">
          <cell r="B28" t="str">
            <v>«Электронная торговая площадка ELECTRO-TORGI.RU»</v>
          </cell>
          <cell r="I28">
            <v>1</v>
          </cell>
          <cell r="K28">
            <v>10</v>
          </cell>
          <cell r="O28">
            <v>6</v>
          </cell>
          <cell r="Q28">
            <v>61</v>
          </cell>
          <cell r="U28">
            <v>10</v>
          </cell>
          <cell r="W28">
            <v>2</v>
          </cell>
          <cell r="AA28">
            <v>9</v>
          </cell>
          <cell r="AC28">
            <v>3</v>
          </cell>
          <cell r="AG28">
            <v>3</v>
          </cell>
          <cell r="AH28">
            <v>1</v>
          </cell>
          <cell r="AI28">
            <v>55</v>
          </cell>
          <cell r="AM28">
            <v>4</v>
          </cell>
          <cell r="AO28">
            <v>41</v>
          </cell>
          <cell r="AS28">
            <v>7</v>
          </cell>
          <cell r="AU28">
            <v>50</v>
          </cell>
          <cell r="AY28">
            <v>13</v>
          </cell>
          <cell r="BA28">
            <v>9</v>
          </cell>
          <cell r="BE28">
            <v>5</v>
          </cell>
          <cell r="BG28">
            <v>42</v>
          </cell>
          <cell r="BK28">
            <v>2</v>
          </cell>
          <cell r="BM28">
            <v>17</v>
          </cell>
          <cell r="BQ28">
            <v>3</v>
          </cell>
          <cell r="BS28">
            <v>13</v>
          </cell>
          <cell r="BY28">
            <v>4</v>
          </cell>
          <cell r="CC28">
            <v>3</v>
          </cell>
          <cell r="CE28">
            <v>3</v>
          </cell>
          <cell r="CI28">
            <v>7</v>
          </cell>
          <cell r="CK28">
            <v>131</v>
          </cell>
          <cell r="CO28">
            <v>3</v>
          </cell>
          <cell r="CQ28">
            <v>13</v>
          </cell>
          <cell r="CU28">
            <v>3</v>
          </cell>
          <cell r="CW28">
            <v>14</v>
          </cell>
          <cell r="DA28">
            <v>10</v>
          </cell>
          <cell r="DC28">
            <v>25</v>
          </cell>
          <cell r="DG28">
            <v>5</v>
          </cell>
          <cell r="DH28">
            <v>3</v>
          </cell>
          <cell r="DI28">
            <v>10</v>
          </cell>
          <cell r="DM28">
            <v>3</v>
          </cell>
          <cell r="DO28">
            <v>41</v>
          </cell>
          <cell r="DS28">
            <v>3</v>
          </cell>
          <cell r="DU28">
            <v>13</v>
          </cell>
          <cell r="EA28">
            <v>8</v>
          </cell>
          <cell r="EE28">
            <v>2</v>
          </cell>
          <cell r="EG28">
            <v>43</v>
          </cell>
          <cell r="EK28">
            <v>1</v>
          </cell>
          <cell r="EM28">
            <v>43</v>
          </cell>
          <cell r="EQ28">
            <v>7</v>
          </cell>
          <cell r="ES28">
            <v>29</v>
          </cell>
          <cell r="EW28">
            <v>3</v>
          </cell>
          <cell r="EY28">
            <v>44</v>
          </cell>
          <cell r="FC28">
            <v>6</v>
          </cell>
          <cell r="FE28">
            <v>27</v>
          </cell>
          <cell r="FI28">
            <v>13</v>
          </cell>
          <cell r="FK28">
            <v>38</v>
          </cell>
          <cell r="FO28">
            <v>13</v>
          </cell>
          <cell r="FQ28">
            <v>62</v>
          </cell>
          <cell r="FV28">
            <v>1000</v>
          </cell>
          <cell r="FW28">
            <v>75</v>
          </cell>
          <cell r="FY28">
            <v>0.22291573785109228</v>
          </cell>
          <cell r="FZ28">
            <v>0.30864197530864196</v>
          </cell>
        </row>
        <row r="29">
          <cell r="B29" t="str">
            <v>B2B-Center</v>
          </cell>
          <cell r="C29">
            <v>4</v>
          </cell>
          <cell r="E29">
            <v>2</v>
          </cell>
          <cell r="I29">
            <v>16</v>
          </cell>
          <cell r="K29">
            <v>5</v>
          </cell>
          <cell r="O29">
            <v>60</v>
          </cell>
          <cell r="Q29">
            <v>63</v>
          </cell>
          <cell r="U29">
            <v>81</v>
          </cell>
          <cell r="W29">
            <v>205</v>
          </cell>
          <cell r="AA29">
            <v>108</v>
          </cell>
          <cell r="AC29">
            <v>206</v>
          </cell>
          <cell r="AG29">
            <v>136</v>
          </cell>
          <cell r="AI29">
            <v>197</v>
          </cell>
          <cell r="AM29">
            <v>55</v>
          </cell>
          <cell r="AO29">
            <v>200</v>
          </cell>
          <cell r="AS29">
            <v>89</v>
          </cell>
          <cell r="AU29">
            <v>148</v>
          </cell>
          <cell r="AY29">
            <v>66</v>
          </cell>
          <cell r="BA29">
            <v>259</v>
          </cell>
          <cell r="BE29">
            <v>41</v>
          </cell>
          <cell r="BG29">
            <v>344</v>
          </cell>
          <cell r="BK29">
            <v>48</v>
          </cell>
          <cell r="BM29">
            <v>222</v>
          </cell>
          <cell r="BQ29">
            <v>59</v>
          </cell>
          <cell r="BS29">
            <v>213</v>
          </cell>
          <cell r="BW29">
            <v>18</v>
          </cell>
          <cell r="BY29">
            <v>145</v>
          </cell>
          <cell r="CC29">
            <v>29</v>
          </cell>
          <cell r="CE29">
            <v>220</v>
          </cell>
          <cell r="CI29">
            <v>47</v>
          </cell>
          <cell r="CK29">
            <v>161</v>
          </cell>
          <cell r="CO29">
            <v>44</v>
          </cell>
          <cell r="CQ29">
            <v>65</v>
          </cell>
          <cell r="CU29">
            <v>22</v>
          </cell>
          <cell r="CW29">
            <v>132</v>
          </cell>
          <cell r="DA29">
            <v>27</v>
          </cell>
          <cell r="DC29">
            <v>243</v>
          </cell>
          <cell r="DG29">
            <v>21</v>
          </cell>
          <cell r="DI29">
            <v>212</v>
          </cell>
          <cell r="DM29">
            <v>27</v>
          </cell>
          <cell r="DO29">
            <v>123</v>
          </cell>
          <cell r="DS29">
            <v>8</v>
          </cell>
          <cell r="DU29">
            <v>48</v>
          </cell>
          <cell r="DY29">
            <v>12</v>
          </cell>
          <cell r="EA29">
            <v>38</v>
          </cell>
          <cell r="EE29">
            <v>6</v>
          </cell>
          <cell r="EG29">
            <v>11</v>
          </cell>
          <cell r="EM29">
            <v>28</v>
          </cell>
          <cell r="ES29">
            <v>45</v>
          </cell>
          <cell r="EW29">
            <v>8</v>
          </cell>
          <cell r="EY29">
            <v>68</v>
          </cell>
          <cell r="FE29">
            <v>146</v>
          </cell>
          <cell r="FK29">
            <v>60</v>
          </cell>
          <cell r="FQ29">
            <v>75</v>
          </cell>
          <cell r="FV29">
            <v>4916</v>
          </cell>
          <cell r="FW29">
            <v>75</v>
          </cell>
          <cell r="FY29">
            <v>0.17542106765629462</v>
          </cell>
          <cell r="FZ29">
            <v>8.6206896551724144E-2</v>
          </cell>
        </row>
        <row r="30">
          <cell r="B30" t="str">
            <v>KARTOTEKA.RU</v>
          </cell>
          <cell r="AC30">
            <v>1</v>
          </cell>
          <cell r="AG30">
            <v>1</v>
          </cell>
          <cell r="AI30">
            <v>1</v>
          </cell>
          <cell r="AM30">
            <v>1</v>
          </cell>
          <cell r="AO30">
            <v>4</v>
          </cell>
          <cell r="AS30">
            <v>4</v>
          </cell>
          <cell r="AU30">
            <v>39</v>
          </cell>
          <cell r="AY30">
            <v>10</v>
          </cell>
          <cell r="BA30">
            <v>79</v>
          </cell>
          <cell r="BE30">
            <v>4</v>
          </cell>
          <cell r="BG30">
            <v>49</v>
          </cell>
          <cell r="BK30">
            <v>4</v>
          </cell>
          <cell r="BM30">
            <v>5</v>
          </cell>
          <cell r="BQ30">
            <v>1</v>
          </cell>
          <cell r="BW30">
            <v>2</v>
          </cell>
          <cell r="BY30">
            <v>1</v>
          </cell>
          <cell r="CC30">
            <v>2</v>
          </cell>
          <cell r="CE30">
            <v>12</v>
          </cell>
          <cell r="CI30">
            <v>2</v>
          </cell>
          <cell r="CK30">
            <v>24</v>
          </cell>
          <cell r="CO30">
            <v>4</v>
          </cell>
          <cell r="CQ30">
            <v>97</v>
          </cell>
          <cell r="CW30">
            <v>12</v>
          </cell>
          <cell r="DC30">
            <v>7</v>
          </cell>
          <cell r="DG30">
            <v>2</v>
          </cell>
          <cell r="DI30">
            <v>170</v>
          </cell>
          <cell r="DM30">
            <v>1</v>
          </cell>
          <cell r="DO30">
            <v>11</v>
          </cell>
          <cell r="DS30">
            <v>5</v>
          </cell>
          <cell r="DU30">
            <v>3</v>
          </cell>
          <cell r="DY30">
            <v>1</v>
          </cell>
          <cell r="EA30">
            <v>1</v>
          </cell>
          <cell r="EK30">
            <v>1</v>
          </cell>
          <cell r="EM30">
            <v>4</v>
          </cell>
          <cell r="ES30">
            <v>4</v>
          </cell>
          <cell r="EW30">
            <v>4</v>
          </cell>
          <cell r="EY30">
            <v>6</v>
          </cell>
          <cell r="FC30">
            <v>35</v>
          </cell>
          <cell r="FE30">
            <v>11</v>
          </cell>
          <cell r="FI30">
            <v>1</v>
          </cell>
          <cell r="FK30">
            <v>4</v>
          </cell>
          <cell r="FO30">
            <v>6</v>
          </cell>
          <cell r="FQ30">
            <v>2</v>
          </cell>
          <cell r="FV30">
            <v>638</v>
          </cell>
          <cell r="FW30">
            <v>8</v>
          </cell>
          <cell r="FY30">
            <v>4.8613227674489487E-2</v>
          </cell>
          <cell r="FZ30">
            <v>3.7735849056603772E-2</v>
          </cell>
        </row>
        <row r="31">
          <cell r="B31" t="str">
            <v>UralBidIn</v>
          </cell>
          <cell r="AM31">
            <v>1</v>
          </cell>
          <cell r="AO31">
            <v>32</v>
          </cell>
          <cell r="AU31">
            <v>2</v>
          </cell>
          <cell r="BE31">
            <v>2</v>
          </cell>
          <cell r="BG31">
            <v>1</v>
          </cell>
          <cell r="BK31">
            <v>4</v>
          </cell>
          <cell r="BM31">
            <v>5</v>
          </cell>
          <cell r="BS31">
            <v>7</v>
          </cell>
          <cell r="BY31">
            <v>1</v>
          </cell>
          <cell r="CC31">
            <v>1</v>
          </cell>
          <cell r="CE31">
            <v>5</v>
          </cell>
          <cell r="CI31">
            <v>1</v>
          </cell>
          <cell r="CK31">
            <v>5</v>
          </cell>
          <cell r="CO31">
            <v>1</v>
          </cell>
          <cell r="CQ31">
            <v>2</v>
          </cell>
          <cell r="CU31">
            <v>3</v>
          </cell>
          <cell r="CW31">
            <v>3</v>
          </cell>
          <cell r="DC31">
            <v>3</v>
          </cell>
          <cell r="DG31">
            <v>2</v>
          </cell>
          <cell r="DI31">
            <v>1</v>
          </cell>
          <cell r="DU31">
            <v>1</v>
          </cell>
          <cell r="DY31">
            <v>6</v>
          </cell>
          <cell r="EA31">
            <v>1</v>
          </cell>
          <cell r="EE31">
            <v>3</v>
          </cell>
          <cell r="EG31">
            <v>13</v>
          </cell>
          <cell r="EK31">
            <v>10</v>
          </cell>
          <cell r="EM31">
            <v>6</v>
          </cell>
          <cell r="EQ31">
            <v>10</v>
          </cell>
          <cell r="ES31">
            <v>9</v>
          </cell>
          <cell r="EY31">
            <v>1</v>
          </cell>
          <cell r="FC31">
            <v>1</v>
          </cell>
          <cell r="FE31">
            <v>10</v>
          </cell>
          <cell r="FI31">
            <v>2</v>
          </cell>
          <cell r="FK31">
            <v>8</v>
          </cell>
          <cell r="FV31">
            <v>163</v>
          </cell>
          <cell r="FW31">
            <v>0</v>
          </cell>
          <cell r="FY31">
            <v>0.11486962649753348</v>
          </cell>
          <cell r="FZ31">
            <v>0</v>
          </cell>
        </row>
        <row r="32">
          <cell r="B32" t="str">
            <v>uTender</v>
          </cell>
          <cell r="C32">
            <v>6</v>
          </cell>
          <cell r="E32">
            <v>89</v>
          </cell>
          <cell r="I32">
            <v>31</v>
          </cell>
          <cell r="K32">
            <v>124</v>
          </cell>
          <cell r="O32">
            <v>57</v>
          </cell>
          <cell r="Q32">
            <v>149</v>
          </cell>
          <cell r="U32">
            <v>103</v>
          </cell>
          <cell r="V32">
            <v>1</v>
          </cell>
          <cell r="W32">
            <v>298</v>
          </cell>
          <cell r="AA32">
            <v>143</v>
          </cell>
          <cell r="AB32">
            <v>1</v>
          </cell>
          <cell r="AC32">
            <v>453</v>
          </cell>
          <cell r="AG32">
            <v>112</v>
          </cell>
          <cell r="AH32">
            <v>1</v>
          </cell>
          <cell r="AI32">
            <v>334</v>
          </cell>
          <cell r="AM32">
            <v>105</v>
          </cell>
          <cell r="AN32">
            <v>2</v>
          </cell>
          <cell r="AO32">
            <v>446</v>
          </cell>
          <cell r="AS32">
            <v>77</v>
          </cell>
          <cell r="AU32">
            <v>602</v>
          </cell>
          <cell r="AY32">
            <v>64</v>
          </cell>
          <cell r="BA32">
            <v>385</v>
          </cell>
          <cell r="BE32">
            <v>60</v>
          </cell>
          <cell r="BG32">
            <v>573</v>
          </cell>
          <cell r="BK32">
            <v>40</v>
          </cell>
          <cell r="BM32">
            <v>498</v>
          </cell>
          <cell r="BQ32">
            <v>60</v>
          </cell>
          <cell r="BR32">
            <v>1</v>
          </cell>
          <cell r="BS32">
            <v>376</v>
          </cell>
          <cell r="BW32">
            <v>37</v>
          </cell>
          <cell r="BY32">
            <v>519</v>
          </cell>
          <cell r="CC32">
            <v>63</v>
          </cell>
          <cell r="CD32">
            <v>1</v>
          </cell>
          <cell r="CE32">
            <v>495</v>
          </cell>
          <cell r="CI32">
            <v>79</v>
          </cell>
          <cell r="CK32">
            <v>1013</v>
          </cell>
          <cell r="CO32">
            <v>53</v>
          </cell>
          <cell r="CQ32">
            <v>313</v>
          </cell>
          <cell r="CU32">
            <v>78</v>
          </cell>
          <cell r="CW32">
            <v>235</v>
          </cell>
          <cell r="DA32">
            <v>64</v>
          </cell>
          <cell r="DC32">
            <v>392</v>
          </cell>
          <cell r="DG32">
            <v>99</v>
          </cell>
          <cell r="DI32">
            <v>182</v>
          </cell>
          <cell r="DM32">
            <v>40</v>
          </cell>
          <cell r="DO32">
            <v>254</v>
          </cell>
          <cell r="DS32">
            <v>24</v>
          </cell>
          <cell r="DU32">
            <v>172</v>
          </cell>
          <cell r="DY32">
            <v>49</v>
          </cell>
          <cell r="DZ32">
            <v>1</v>
          </cell>
          <cell r="EA32">
            <v>166</v>
          </cell>
          <cell r="EE32">
            <v>69</v>
          </cell>
          <cell r="EG32">
            <v>290</v>
          </cell>
          <cell r="EK32">
            <v>28</v>
          </cell>
          <cell r="EM32">
            <v>296</v>
          </cell>
          <cell r="EQ32">
            <v>38</v>
          </cell>
          <cell r="ES32">
            <v>128</v>
          </cell>
          <cell r="EW32">
            <v>70</v>
          </cell>
          <cell r="EY32">
            <v>278</v>
          </cell>
          <cell r="FC32">
            <v>90</v>
          </cell>
          <cell r="FE32">
            <v>653</v>
          </cell>
          <cell r="FI32">
            <v>72</v>
          </cell>
          <cell r="FK32">
            <v>331</v>
          </cell>
          <cell r="FO32">
            <v>33</v>
          </cell>
          <cell r="FQ32">
            <v>292</v>
          </cell>
          <cell r="FV32">
            <v>12188</v>
          </cell>
          <cell r="FW32">
            <v>325</v>
          </cell>
          <cell r="FY32">
            <v>7.9844869829540241E-2</v>
          </cell>
          <cell r="FZ32">
            <v>0.15738498789346247</v>
          </cell>
        </row>
        <row r="33">
          <cell r="B33" t="str">
            <v>АКОСТА info</v>
          </cell>
          <cell r="AG33">
            <v>1</v>
          </cell>
          <cell r="AI33">
            <v>15</v>
          </cell>
          <cell r="AM33">
            <v>3</v>
          </cell>
          <cell r="AO33">
            <v>18</v>
          </cell>
          <cell r="AS33">
            <v>2</v>
          </cell>
          <cell r="AU33">
            <v>43</v>
          </cell>
          <cell r="AY33">
            <v>5</v>
          </cell>
          <cell r="BA33">
            <v>14</v>
          </cell>
          <cell r="BE33">
            <v>19</v>
          </cell>
          <cell r="BG33">
            <v>15</v>
          </cell>
          <cell r="BK33">
            <v>4</v>
          </cell>
          <cell r="BM33">
            <v>109</v>
          </cell>
          <cell r="BQ33">
            <v>6</v>
          </cell>
          <cell r="BS33">
            <v>85</v>
          </cell>
          <cell r="BW33">
            <v>2</v>
          </cell>
          <cell r="BY33">
            <v>52</v>
          </cell>
          <cell r="CC33">
            <v>9</v>
          </cell>
          <cell r="CE33">
            <v>7</v>
          </cell>
          <cell r="CI33">
            <v>8</v>
          </cell>
          <cell r="CK33">
            <v>50</v>
          </cell>
          <cell r="CO33">
            <v>9</v>
          </cell>
          <cell r="CQ33">
            <v>32</v>
          </cell>
          <cell r="CU33">
            <v>10</v>
          </cell>
          <cell r="CW33">
            <v>70</v>
          </cell>
          <cell r="DA33">
            <v>5</v>
          </cell>
          <cell r="DC33">
            <v>45</v>
          </cell>
          <cell r="DG33">
            <v>7</v>
          </cell>
          <cell r="DI33">
            <v>9</v>
          </cell>
          <cell r="DM33">
            <v>29</v>
          </cell>
          <cell r="DO33">
            <v>29</v>
          </cell>
          <cell r="DU33">
            <v>25</v>
          </cell>
          <cell r="DY33">
            <v>13</v>
          </cell>
          <cell r="EA33">
            <v>39</v>
          </cell>
          <cell r="EE33">
            <v>5</v>
          </cell>
          <cell r="EG33">
            <v>24</v>
          </cell>
          <cell r="EK33">
            <v>8</v>
          </cell>
          <cell r="EM33">
            <v>29</v>
          </cell>
          <cell r="EQ33">
            <v>8</v>
          </cell>
          <cell r="ES33">
            <v>9</v>
          </cell>
          <cell r="EW33">
            <v>35</v>
          </cell>
          <cell r="EY33">
            <v>20</v>
          </cell>
          <cell r="FC33">
            <v>13</v>
          </cell>
          <cell r="FE33">
            <v>23</v>
          </cell>
          <cell r="FI33">
            <v>19</v>
          </cell>
          <cell r="FK33">
            <v>20</v>
          </cell>
          <cell r="FO33">
            <v>1</v>
          </cell>
          <cell r="FQ33">
            <v>37</v>
          </cell>
          <cell r="FV33">
            <v>1040</v>
          </cell>
          <cell r="FW33">
            <v>38</v>
          </cell>
          <cell r="FY33">
            <v>0.21867115222876365</v>
          </cell>
          <cell r="FZ33">
            <v>0.20540540540540542</v>
          </cell>
        </row>
        <row r="34">
          <cell r="B34" t="str">
            <v>Альфалот</v>
          </cell>
          <cell r="AO34">
            <v>3</v>
          </cell>
          <cell r="AY34">
            <v>3</v>
          </cell>
          <cell r="BA34">
            <v>12</v>
          </cell>
          <cell r="BE34">
            <v>9</v>
          </cell>
          <cell r="BG34">
            <v>1</v>
          </cell>
          <cell r="BK34">
            <v>1</v>
          </cell>
          <cell r="BM34">
            <v>23</v>
          </cell>
          <cell r="BQ34">
            <v>3</v>
          </cell>
          <cell r="BS34">
            <v>1</v>
          </cell>
          <cell r="BW34">
            <v>1</v>
          </cell>
          <cell r="BY34">
            <v>26</v>
          </cell>
          <cell r="CC34">
            <v>2</v>
          </cell>
          <cell r="CD34">
            <v>1</v>
          </cell>
          <cell r="CE34">
            <v>3</v>
          </cell>
          <cell r="CI34">
            <v>3</v>
          </cell>
          <cell r="CK34">
            <v>41</v>
          </cell>
          <cell r="CO34">
            <v>1</v>
          </cell>
          <cell r="CQ34">
            <v>85</v>
          </cell>
          <cell r="CU34">
            <v>6</v>
          </cell>
          <cell r="CW34">
            <v>42</v>
          </cell>
          <cell r="DA34">
            <v>41</v>
          </cell>
          <cell r="DC34">
            <v>43</v>
          </cell>
          <cell r="DG34">
            <v>7</v>
          </cell>
          <cell r="DI34">
            <v>43</v>
          </cell>
          <cell r="DM34">
            <v>4</v>
          </cell>
          <cell r="DN34">
            <v>1</v>
          </cell>
          <cell r="DO34">
            <v>15</v>
          </cell>
          <cell r="DS34">
            <v>3</v>
          </cell>
          <cell r="DT34">
            <v>2</v>
          </cell>
          <cell r="DU34">
            <v>27</v>
          </cell>
          <cell r="DY34">
            <v>13</v>
          </cell>
          <cell r="EA34">
            <v>278</v>
          </cell>
          <cell r="EE34">
            <v>7</v>
          </cell>
          <cell r="EG34">
            <v>106</v>
          </cell>
          <cell r="EK34">
            <v>3</v>
          </cell>
          <cell r="EM34">
            <v>103</v>
          </cell>
          <cell r="EQ34">
            <v>10</v>
          </cell>
          <cell r="ES34">
            <v>25</v>
          </cell>
          <cell r="EW34">
            <v>25</v>
          </cell>
          <cell r="EY34">
            <v>14</v>
          </cell>
          <cell r="FC34">
            <v>3</v>
          </cell>
          <cell r="FD34">
            <v>1</v>
          </cell>
          <cell r="FE34">
            <v>11</v>
          </cell>
          <cell r="FI34">
            <v>23</v>
          </cell>
          <cell r="FK34">
            <v>54</v>
          </cell>
          <cell r="FO34">
            <v>31</v>
          </cell>
          <cell r="FQ34">
            <v>35</v>
          </cell>
          <cell r="FV34">
            <v>1195</v>
          </cell>
          <cell r="FW34">
            <v>66</v>
          </cell>
          <cell r="FY34">
            <v>0.14157090392133634</v>
          </cell>
          <cell r="FZ34">
            <v>9.4555873925501438E-2</v>
          </cell>
        </row>
        <row r="35">
          <cell r="B35" t="str">
            <v>Аукцион-центр</v>
          </cell>
          <cell r="AC35">
            <v>1</v>
          </cell>
          <cell r="AM35">
            <v>8</v>
          </cell>
          <cell r="AO35">
            <v>5</v>
          </cell>
          <cell r="AS35">
            <v>1</v>
          </cell>
          <cell r="AU35">
            <v>23</v>
          </cell>
          <cell r="AY35">
            <v>10</v>
          </cell>
          <cell r="BA35">
            <v>13</v>
          </cell>
          <cell r="BE35">
            <v>12</v>
          </cell>
          <cell r="BG35">
            <v>50</v>
          </cell>
          <cell r="BK35">
            <v>9</v>
          </cell>
          <cell r="BM35">
            <v>23</v>
          </cell>
          <cell r="BQ35">
            <v>15</v>
          </cell>
          <cell r="BR35">
            <v>1</v>
          </cell>
          <cell r="BS35">
            <v>13</v>
          </cell>
          <cell r="BW35">
            <v>5</v>
          </cell>
          <cell r="BY35">
            <v>59</v>
          </cell>
          <cell r="CC35">
            <v>5</v>
          </cell>
          <cell r="CE35">
            <v>59</v>
          </cell>
          <cell r="CI35">
            <v>32</v>
          </cell>
          <cell r="CK35">
            <v>34</v>
          </cell>
          <cell r="CO35">
            <v>47</v>
          </cell>
          <cell r="CQ35">
            <v>412</v>
          </cell>
          <cell r="CU35">
            <v>6</v>
          </cell>
          <cell r="CW35">
            <v>123</v>
          </cell>
          <cell r="DA35">
            <v>15</v>
          </cell>
          <cell r="DC35">
            <v>58</v>
          </cell>
          <cell r="DG35">
            <v>22</v>
          </cell>
          <cell r="DI35">
            <v>14</v>
          </cell>
          <cell r="DM35">
            <v>14</v>
          </cell>
          <cell r="DO35">
            <v>111</v>
          </cell>
          <cell r="DS35">
            <v>14</v>
          </cell>
          <cell r="DU35">
            <v>35</v>
          </cell>
          <cell r="DY35">
            <v>13</v>
          </cell>
          <cell r="EA35">
            <v>181</v>
          </cell>
          <cell r="EE35">
            <v>12</v>
          </cell>
          <cell r="EG35">
            <v>106</v>
          </cell>
          <cell r="EK35">
            <v>13</v>
          </cell>
          <cell r="EM35">
            <v>97</v>
          </cell>
          <cell r="EQ35">
            <v>52</v>
          </cell>
          <cell r="ES35">
            <v>204</v>
          </cell>
          <cell r="EW35">
            <v>7</v>
          </cell>
          <cell r="EY35">
            <v>26</v>
          </cell>
          <cell r="FC35">
            <v>10</v>
          </cell>
          <cell r="FE35">
            <v>61</v>
          </cell>
          <cell r="FI35">
            <v>22</v>
          </cell>
          <cell r="FK35">
            <v>37</v>
          </cell>
          <cell r="FO35">
            <v>203</v>
          </cell>
          <cell r="FQ35">
            <v>130</v>
          </cell>
          <cell r="FV35">
            <v>2423</v>
          </cell>
          <cell r="FW35">
            <v>333</v>
          </cell>
          <cell r="FY35">
            <v>0.18525881183576726</v>
          </cell>
          <cell r="FZ35">
            <v>0.29390997352162401</v>
          </cell>
        </row>
        <row r="36">
          <cell r="B36" t="str">
            <v>Аукционы Дальнего Востока</v>
          </cell>
          <cell r="BA36">
            <v>2</v>
          </cell>
          <cell r="BE36">
            <v>6</v>
          </cell>
          <cell r="BK36">
            <v>1</v>
          </cell>
          <cell r="CC36">
            <v>1</v>
          </cell>
          <cell r="CQ36">
            <v>2</v>
          </cell>
          <cell r="CW36">
            <v>1</v>
          </cell>
          <cell r="DA36">
            <v>4</v>
          </cell>
          <cell r="FK36">
            <v>5</v>
          </cell>
          <cell r="FO36">
            <v>1</v>
          </cell>
          <cell r="FV36">
            <v>23</v>
          </cell>
          <cell r="FW36">
            <v>1</v>
          </cell>
          <cell r="FY36">
            <v>9.4262295081967207E-2</v>
          </cell>
          <cell r="FZ36">
            <v>3.3333333333333333E-2</v>
          </cell>
        </row>
        <row r="37">
          <cell r="B37" t="str">
            <v>Балтийская электронная площадка</v>
          </cell>
          <cell r="I37">
            <v>1</v>
          </cell>
          <cell r="O37">
            <v>3</v>
          </cell>
          <cell r="U37">
            <v>4</v>
          </cell>
          <cell r="AA37">
            <v>7</v>
          </cell>
          <cell r="AC37">
            <v>1</v>
          </cell>
          <cell r="AG37">
            <v>9</v>
          </cell>
          <cell r="AI37">
            <v>12</v>
          </cell>
          <cell r="AM37">
            <v>12</v>
          </cell>
          <cell r="AN37">
            <v>4</v>
          </cell>
          <cell r="AO37">
            <v>11</v>
          </cell>
          <cell r="AS37">
            <v>14</v>
          </cell>
          <cell r="AT37">
            <v>1</v>
          </cell>
          <cell r="AU37">
            <v>21</v>
          </cell>
          <cell r="AY37">
            <v>9</v>
          </cell>
          <cell r="AZ37">
            <v>2</v>
          </cell>
          <cell r="BA37">
            <v>12</v>
          </cell>
          <cell r="BE37">
            <v>15</v>
          </cell>
          <cell r="BF37">
            <v>1</v>
          </cell>
          <cell r="BG37">
            <v>10</v>
          </cell>
          <cell r="BK37">
            <v>21</v>
          </cell>
          <cell r="BL37">
            <v>3</v>
          </cell>
          <cell r="BM37">
            <v>62</v>
          </cell>
          <cell r="BQ37">
            <v>29</v>
          </cell>
          <cell r="BR37">
            <v>2</v>
          </cell>
          <cell r="BS37">
            <v>37</v>
          </cell>
          <cell r="BW37">
            <v>8</v>
          </cell>
          <cell r="BX37">
            <v>1</v>
          </cell>
          <cell r="BY37">
            <v>22</v>
          </cell>
          <cell r="CC37">
            <v>21</v>
          </cell>
          <cell r="CE37">
            <v>38</v>
          </cell>
          <cell r="CI37">
            <v>20</v>
          </cell>
          <cell r="CJ37">
            <v>1</v>
          </cell>
          <cell r="CK37">
            <v>223</v>
          </cell>
          <cell r="CO37">
            <v>22</v>
          </cell>
          <cell r="CQ37">
            <v>68</v>
          </cell>
          <cell r="CU37">
            <v>12</v>
          </cell>
          <cell r="CW37">
            <v>49</v>
          </cell>
          <cell r="DA37">
            <v>3</v>
          </cell>
          <cell r="DC37">
            <v>105</v>
          </cell>
          <cell r="DG37">
            <v>4</v>
          </cell>
          <cell r="DI37">
            <v>191</v>
          </cell>
          <cell r="DM37">
            <v>17</v>
          </cell>
          <cell r="DO37">
            <v>177</v>
          </cell>
          <cell r="DR37">
            <v>1</v>
          </cell>
          <cell r="DS37">
            <v>7</v>
          </cell>
          <cell r="DU37">
            <v>62</v>
          </cell>
          <cell r="DY37">
            <v>25</v>
          </cell>
          <cell r="EA37">
            <v>64</v>
          </cell>
          <cell r="EE37">
            <v>23</v>
          </cell>
          <cell r="EG37">
            <v>295</v>
          </cell>
          <cell r="EK37">
            <v>58</v>
          </cell>
          <cell r="EM37">
            <v>97</v>
          </cell>
          <cell r="EQ37">
            <v>57</v>
          </cell>
          <cell r="ES37">
            <v>101</v>
          </cell>
          <cell r="EW37">
            <v>24</v>
          </cell>
          <cell r="EY37">
            <v>117</v>
          </cell>
          <cell r="FC37">
            <v>31</v>
          </cell>
          <cell r="FE37">
            <v>101</v>
          </cell>
          <cell r="FI37">
            <v>48</v>
          </cell>
          <cell r="FK37">
            <v>191</v>
          </cell>
          <cell r="FO37">
            <v>28</v>
          </cell>
          <cell r="FQ37">
            <v>82</v>
          </cell>
          <cell r="FV37">
            <v>2697</v>
          </cell>
          <cell r="FW37">
            <v>110</v>
          </cell>
          <cell r="FY37">
            <v>0.17354095618042598</v>
          </cell>
          <cell r="FZ37">
            <v>0.13301088270858524</v>
          </cell>
        </row>
        <row r="38">
          <cell r="B38" t="str">
            <v>Бизнес-Групп</v>
          </cell>
          <cell r="BW38">
            <v>1</v>
          </cell>
          <cell r="BY38">
            <v>1</v>
          </cell>
          <cell r="FV38">
            <v>2</v>
          </cell>
          <cell r="FW38">
            <v>0</v>
          </cell>
          <cell r="FY38">
            <v>5.3908355795148251E-3</v>
          </cell>
          <cell r="FZ38" t="e">
            <v>#DIV/0!</v>
          </cell>
        </row>
        <row r="39">
          <cell r="B39" t="str">
            <v>Владимирский Тендерный Центр</v>
          </cell>
          <cell r="BM39">
            <v>1</v>
          </cell>
          <cell r="BQ39">
            <v>1</v>
          </cell>
          <cell r="BS39">
            <v>1</v>
          </cell>
          <cell r="BY39">
            <v>27</v>
          </cell>
          <cell r="CE39">
            <v>7</v>
          </cell>
          <cell r="CI39">
            <v>3</v>
          </cell>
          <cell r="CK39">
            <v>1</v>
          </cell>
          <cell r="CO39">
            <v>2</v>
          </cell>
          <cell r="CQ39">
            <v>1</v>
          </cell>
          <cell r="FV39">
            <v>44</v>
          </cell>
          <cell r="FW39">
            <v>0</v>
          </cell>
          <cell r="FY39">
            <v>0.24444444444444444</v>
          </cell>
          <cell r="FZ39" t="e">
            <v>#DIV/0!</v>
          </cell>
        </row>
        <row r="40">
          <cell r="B40" t="str">
            <v>Единая торговая электронная площадка</v>
          </cell>
          <cell r="AI40">
            <v>1</v>
          </cell>
          <cell r="AO40">
            <v>4</v>
          </cell>
          <cell r="AS40">
            <v>3</v>
          </cell>
          <cell r="AU40">
            <v>9</v>
          </cell>
          <cell r="BG40">
            <v>51</v>
          </cell>
          <cell r="BK40">
            <v>1</v>
          </cell>
          <cell r="BM40">
            <v>14</v>
          </cell>
          <cell r="BQ40">
            <v>1</v>
          </cell>
          <cell r="EY40">
            <v>2</v>
          </cell>
          <cell r="FC40">
            <v>1</v>
          </cell>
          <cell r="FE40">
            <v>2</v>
          </cell>
          <cell r="FK40">
            <v>3</v>
          </cell>
          <cell r="FQ40">
            <v>1</v>
          </cell>
          <cell r="FV40">
            <v>93</v>
          </cell>
          <cell r="FW40">
            <v>1</v>
          </cell>
          <cell r="FY40">
            <v>0.29807692307692307</v>
          </cell>
          <cell r="FZ40">
            <v>0.125</v>
          </cell>
        </row>
        <row r="41">
          <cell r="B41" t="str">
            <v>ЗАО «Сбербанк-АСТ»</v>
          </cell>
          <cell r="C41">
            <v>28</v>
          </cell>
          <cell r="E41">
            <v>171</v>
          </cell>
          <cell r="I41">
            <v>37</v>
          </cell>
          <cell r="J41">
            <v>2</v>
          </cell>
          <cell r="K41">
            <v>86</v>
          </cell>
          <cell r="O41">
            <v>147</v>
          </cell>
          <cell r="Q41">
            <v>185</v>
          </cell>
          <cell r="U41">
            <v>173</v>
          </cell>
          <cell r="V41">
            <v>4</v>
          </cell>
          <cell r="W41">
            <v>194</v>
          </cell>
          <cell r="AA41">
            <v>148</v>
          </cell>
          <cell r="AC41">
            <v>294</v>
          </cell>
          <cell r="AG41">
            <v>241</v>
          </cell>
          <cell r="AH41">
            <v>1</v>
          </cell>
          <cell r="AI41">
            <v>261</v>
          </cell>
          <cell r="AM41">
            <v>153</v>
          </cell>
          <cell r="AO41">
            <v>423</v>
          </cell>
          <cell r="AS41">
            <v>140</v>
          </cell>
          <cell r="AU41">
            <v>482</v>
          </cell>
          <cell r="AY41">
            <v>152</v>
          </cell>
          <cell r="AZ41">
            <v>2</v>
          </cell>
          <cell r="BA41">
            <v>476</v>
          </cell>
          <cell r="BE41">
            <v>243</v>
          </cell>
          <cell r="BF41">
            <v>1</v>
          </cell>
          <cell r="BG41">
            <v>691</v>
          </cell>
          <cell r="BK41">
            <v>106</v>
          </cell>
          <cell r="BM41">
            <v>734</v>
          </cell>
          <cell r="BQ41">
            <v>208</v>
          </cell>
          <cell r="BS41">
            <v>483</v>
          </cell>
          <cell r="BW41">
            <v>66</v>
          </cell>
          <cell r="BY41">
            <v>504</v>
          </cell>
          <cell r="CC41">
            <v>126</v>
          </cell>
          <cell r="CD41">
            <v>2</v>
          </cell>
          <cell r="CE41">
            <v>768</v>
          </cell>
          <cell r="CI41">
            <v>97</v>
          </cell>
          <cell r="CK41">
            <v>471</v>
          </cell>
          <cell r="CO41">
            <v>131</v>
          </cell>
          <cell r="CP41">
            <v>1</v>
          </cell>
          <cell r="CQ41">
            <v>584</v>
          </cell>
          <cell r="CU41">
            <v>75</v>
          </cell>
          <cell r="CW41">
            <v>578</v>
          </cell>
          <cell r="DA41">
            <v>66</v>
          </cell>
          <cell r="DC41">
            <v>295</v>
          </cell>
          <cell r="DG41">
            <v>63</v>
          </cell>
          <cell r="DH41">
            <v>1</v>
          </cell>
          <cell r="DI41">
            <v>388</v>
          </cell>
          <cell r="DM41">
            <v>83</v>
          </cell>
          <cell r="DO41">
            <v>206</v>
          </cell>
          <cell r="DS41">
            <v>48</v>
          </cell>
          <cell r="DU41">
            <v>69</v>
          </cell>
          <cell r="DY41">
            <v>91</v>
          </cell>
          <cell r="EA41">
            <v>200</v>
          </cell>
          <cell r="EE41">
            <v>49</v>
          </cell>
          <cell r="EG41">
            <v>137</v>
          </cell>
          <cell r="EK41">
            <v>85</v>
          </cell>
          <cell r="EM41">
            <v>118</v>
          </cell>
          <cell r="EQ41">
            <v>76</v>
          </cell>
          <cell r="ER41">
            <v>1</v>
          </cell>
          <cell r="ES41">
            <v>117</v>
          </cell>
          <cell r="EW41">
            <v>137</v>
          </cell>
          <cell r="EY41">
            <v>133</v>
          </cell>
          <cell r="FC41">
            <v>72</v>
          </cell>
          <cell r="FE41">
            <v>110</v>
          </cell>
          <cell r="FI41">
            <v>84</v>
          </cell>
          <cell r="FK41">
            <v>425</v>
          </cell>
          <cell r="FO41">
            <v>33</v>
          </cell>
          <cell r="FP41">
            <v>1</v>
          </cell>
          <cell r="FQ41">
            <v>43</v>
          </cell>
          <cell r="FT41">
            <v>1</v>
          </cell>
          <cell r="FV41">
            <v>12801</v>
          </cell>
          <cell r="FW41">
            <v>78</v>
          </cell>
          <cell r="FY41">
            <v>0.12825625200384738</v>
          </cell>
          <cell r="FZ41">
            <v>4.8059149722735672E-2</v>
          </cell>
        </row>
        <row r="42">
          <cell r="B42" t="str">
            <v>Межрегиональная Электронная Торговая Площадка</v>
          </cell>
          <cell r="DA42">
            <v>2</v>
          </cell>
          <cell r="FV42">
            <v>2</v>
          </cell>
          <cell r="FW42">
            <v>0</v>
          </cell>
          <cell r="FY42">
            <v>1</v>
          </cell>
          <cell r="FZ42" t="e">
            <v>#DIV/0!</v>
          </cell>
        </row>
        <row r="43">
          <cell r="B43" t="str">
            <v>Межрегиональная Электронная Торговая Система</v>
          </cell>
          <cell r="E43">
            <v>34</v>
          </cell>
          <cell r="I43">
            <v>26</v>
          </cell>
          <cell r="J43">
            <v>1</v>
          </cell>
          <cell r="K43">
            <v>65</v>
          </cell>
          <cell r="O43">
            <v>124</v>
          </cell>
          <cell r="P43">
            <v>2</v>
          </cell>
          <cell r="Q43">
            <v>342</v>
          </cell>
          <cell r="U43">
            <v>181</v>
          </cell>
          <cell r="V43">
            <v>1</v>
          </cell>
          <cell r="W43">
            <v>289</v>
          </cell>
          <cell r="AA43">
            <v>409</v>
          </cell>
          <cell r="AB43">
            <v>2</v>
          </cell>
          <cell r="AC43">
            <v>562</v>
          </cell>
          <cell r="AG43">
            <v>176</v>
          </cell>
          <cell r="AH43">
            <v>1</v>
          </cell>
          <cell r="AI43">
            <v>607</v>
          </cell>
          <cell r="AM43">
            <v>267</v>
          </cell>
          <cell r="AN43">
            <v>1</v>
          </cell>
          <cell r="AO43">
            <v>493</v>
          </cell>
          <cell r="AS43">
            <v>368</v>
          </cell>
          <cell r="AT43">
            <v>3</v>
          </cell>
          <cell r="AU43">
            <v>581</v>
          </cell>
          <cell r="AY43">
            <v>98</v>
          </cell>
          <cell r="AZ43">
            <v>2</v>
          </cell>
          <cell r="BA43">
            <v>886</v>
          </cell>
          <cell r="BE43">
            <v>101</v>
          </cell>
          <cell r="BG43">
            <v>705</v>
          </cell>
          <cell r="BK43">
            <v>126</v>
          </cell>
          <cell r="BL43">
            <v>2</v>
          </cell>
          <cell r="BM43">
            <v>1444</v>
          </cell>
          <cell r="BQ43">
            <v>132</v>
          </cell>
          <cell r="BR43">
            <v>36</v>
          </cell>
          <cell r="BS43">
            <v>357</v>
          </cell>
          <cell r="BW43">
            <v>65</v>
          </cell>
          <cell r="BX43">
            <v>1</v>
          </cell>
          <cell r="BY43">
            <v>467</v>
          </cell>
          <cell r="CC43">
            <v>119</v>
          </cell>
          <cell r="CD43">
            <v>3</v>
          </cell>
          <cell r="CE43">
            <v>601</v>
          </cell>
          <cell r="CI43">
            <v>70</v>
          </cell>
          <cell r="CJ43">
            <v>2</v>
          </cell>
          <cell r="CK43">
            <v>675</v>
          </cell>
          <cell r="CO43">
            <v>115</v>
          </cell>
          <cell r="CP43">
            <v>3</v>
          </cell>
          <cell r="CQ43">
            <v>807</v>
          </cell>
          <cell r="CU43">
            <v>209</v>
          </cell>
          <cell r="CV43">
            <v>1</v>
          </cell>
          <cell r="CW43">
            <v>525</v>
          </cell>
          <cell r="DA43">
            <v>277</v>
          </cell>
          <cell r="DB43">
            <v>4</v>
          </cell>
          <cell r="DC43">
            <v>701</v>
          </cell>
          <cell r="DG43">
            <v>149</v>
          </cell>
          <cell r="DI43">
            <v>560</v>
          </cell>
          <cell r="DM43">
            <v>129</v>
          </cell>
          <cell r="DN43">
            <v>1</v>
          </cell>
          <cell r="DO43">
            <v>649</v>
          </cell>
          <cell r="DS43">
            <v>82</v>
          </cell>
          <cell r="DU43">
            <v>429</v>
          </cell>
          <cell r="DY43">
            <v>112</v>
          </cell>
          <cell r="EA43">
            <v>566</v>
          </cell>
          <cell r="EE43">
            <v>94</v>
          </cell>
          <cell r="EF43">
            <v>2</v>
          </cell>
          <cell r="EG43">
            <v>776</v>
          </cell>
          <cell r="EK43">
            <v>202</v>
          </cell>
          <cell r="EM43">
            <v>862</v>
          </cell>
          <cell r="EQ43">
            <v>453</v>
          </cell>
          <cell r="ES43">
            <v>1015</v>
          </cell>
          <cell r="EW43">
            <v>429</v>
          </cell>
          <cell r="EX43">
            <v>1</v>
          </cell>
          <cell r="EY43">
            <v>1352</v>
          </cell>
          <cell r="FC43">
            <v>238</v>
          </cell>
          <cell r="FD43">
            <v>2</v>
          </cell>
          <cell r="FE43">
            <v>1242</v>
          </cell>
          <cell r="FI43">
            <v>259</v>
          </cell>
          <cell r="FK43">
            <v>1141</v>
          </cell>
          <cell r="FO43">
            <v>176</v>
          </cell>
          <cell r="FP43">
            <v>1</v>
          </cell>
          <cell r="FQ43">
            <v>496</v>
          </cell>
          <cell r="FV43">
            <v>24487</v>
          </cell>
          <cell r="FW43">
            <v>673</v>
          </cell>
          <cell r="FY43">
            <v>0.20633837234777627</v>
          </cell>
          <cell r="FZ43">
            <v>0.1128059001005699</v>
          </cell>
        </row>
        <row r="44">
          <cell r="B44" t="str">
            <v>Межрегиональный Тендер</v>
          </cell>
          <cell r="CE44">
            <v>1</v>
          </cell>
          <cell r="FV44">
            <v>1</v>
          </cell>
          <cell r="FW44">
            <v>0</v>
          </cell>
          <cell r="FY44">
            <v>0.25</v>
          </cell>
          <cell r="FZ44" t="e">
            <v>#DIV/0!</v>
          </cell>
        </row>
        <row r="45">
          <cell r="B45" t="str">
            <v>МЕТА-ИНВЕСТ</v>
          </cell>
          <cell r="AA45">
            <v>2</v>
          </cell>
          <cell r="AG45">
            <v>2</v>
          </cell>
          <cell r="AI45">
            <v>32</v>
          </cell>
          <cell r="AM45">
            <v>6</v>
          </cell>
          <cell r="AO45">
            <v>6</v>
          </cell>
          <cell r="AS45">
            <v>5</v>
          </cell>
          <cell r="AU45">
            <v>9</v>
          </cell>
          <cell r="BA45">
            <v>17</v>
          </cell>
          <cell r="BE45">
            <v>8</v>
          </cell>
          <cell r="BG45">
            <v>2</v>
          </cell>
          <cell r="BK45">
            <v>1</v>
          </cell>
          <cell r="BM45">
            <v>7</v>
          </cell>
          <cell r="BQ45">
            <v>1</v>
          </cell>
          <cell r="BS45">
            <v>8</v>
          </cell>
          <cell r="BW45">
            <v>4</v>
          </cell>
          <cell r="BY45">
            <v>26</v>
          </cell>
          <cell r="CE45">
            <v>24</v>
          </cell>
          <cell r="CI45">
            <v>6</v>
          </cell>
          <cell r="CK45">
            <v>16</v>
          </cell>
          <cell r="CO45">
            <v>1</v>
          </cell>
          <cell r="CP45">
            <v>2</v>
          </cell>
          <cell r="CQ45">
            <v>57</v>
          </cell>
          <cell r="CU45">
            <v>1</v>
          </cell>
          <cell r="CV45">
            <v>1</v>
          </cell>
          <cell r="CW45">
            <v>7</v>
          </cell>
          <cell r="DA45">
            <v>7</v>
          </cell>
          <cell r="DC45">
            <v>14</v>
          </cell>
          <cell r="DG45">
            <v>6</v>
          </cell>
          <cell r="DI45">
            <v>17</v>
          </cell>
          <cell r="DM45">
            <v>8</v>
          </cell>
          <cell r="DO45">
            <v>52</v>
          </cell>
          <cell r="DS45">
            <v>18</v>
          </cell>
          <cell r="DU45">
            <v>79</v>
          </cell>
          <cell r="DY45">
            <v>3</v>
          </cell>
          <cell r="EA45">
            <v>61</v>
          </cell>
          <cell r="EE45">
            <v>4</v>
          </cell>
          <cell r="EG45">
            <v>58</v>
          </cell>
          <cell r="EK45">
            <v>25</v>
          </cell>
          <cell r="EL45">
            <v>1</v>
          </cell>
          <cell r="EM45">
            <v>49</v>
          </cell>
          <cell r="EQ45">
            <v>7</v>
          </cell>
          <cell r="ER45">
            <v>1</v>
          </cell>
          <cell r="ES45">
            <v>35</v>
          </cell>
          <cell r="EW45">
            <v>12</v>
          </cell>
          <cell r="EY45">
            <v>26</v>
          </cell>
          <cell r="FC45">
            <v>14</v>
          </cell>
          <cell r="FE45">
            <v>60</v>
          </cell>
          <cell r="FH45">
            <v>1</v>
          </cell>
          <cell r="FI45">
            <v>7</v>
          </cell>
          <cell r="FK45">
            <v>52</v>
          </cell>
          <cell r="FO45">
            <v>8</v>
          </cell>
          <cell r="FQ45">
            <v>28</v>
          </cell>
          <cell r="FV45">
            <v>904</v>
          </cell>
          <cell r="FW45">
            <v>36</v>
          </cell>
          <cell r="FY45">
            <v>0.23486619901273059</v>
          </cell>
          <cell r="FZ45">
            <v>0.18274111675126903</v>
          </cell>
        </row>
        <row r="46">
          <cell r="B46" t="str">
            <v>Объединенная Торговая Площадка</v>
          </cell>
          <cell r="BS46">
            <v>1</v>
          </cell>
          <cell r="BW46">
            <v>1</v>
          </cell>
          <cell r="CI46">
            <v>1</v>
          </cell>
          <cell r="CO46">
            <v>2</v>
          </cell>
          <cell r="CQ46">
            <v>30</v>
          </cell>
          <cell r="CU46">
            <v>39</v>
          </cell>
          <cell r="CW46">
            <v>91</v>
          </cell>
          <cell r="DA46">
            <v>2</v>
          </cell>
          <cell r="DC46">
            <v>4</v>
          </cell>
          <cell r="DG46">
            <v>10</v>
          </cell>
          <cell r="DI46">
            <v>121</v>
          </cell>
          <cell r="DM46">
            <v>4</v>
          </cell>
          <cell r="DO46">
            <v>124</v>
          </cell>
          <cell r="DS46">
            <v>3</v>
          </cell>
          <cell r="DU46">
            <v>132</v>
          </cell>
          <cell r="DY46">
            <v>9</v>
          </cell>
          <cell r="EA46">
            <v>64</v>
          </cell>
          <cell r="EE46">
            <v>13</v>
          </cell>
          <cell r="EG46">
            <v>68</v>
          </cell>
          <cell r="EK46">
            <v>55</v>
          </cell>
          <cell r="EM46">
            <v>162</v>
          </cell>
          <cell r="EQ46">
            <v>4</v>
          </cell>
          <cell r="ES46">
            <v>292</v>
          </cell>
          <cell r="EW46">
            <v>25</v>
          </cell>
          <cell r="EY46">
            <v>192</v>
          </cell>
          <cell r="FC46">
            <v>12</v>
          </cell>
          <cell r="FE46">
            <v>133</v>
          </cell>
          <cell r="FI46">
            <v>22</v>
          </cell>
          <cell r="FK46">
            <v>311</v>
          </cell>
          <cell r="FO46">
            <v>6</v>
          </cell>
          <cell r="FQ46">
            <v>132</v>
          </cell>
          <cell r="FV46">
            <v>2065</v>
          </cell>
          <cell r="FW46">
            <v>138</v>
          </cell>
          <cell r="FY46">
            <v>7.5513786294156365E-2</v>
          </cell>
          <cell r="FZ46">
            <v>4.7767393561786088E-2</v>
          </cell>
        </row>
        <row r="47">
          <cell r="B47" t="str">
            <v>ООО «Специализированная организация по проведению торгов – Южная Электронная Торговая Площадка»</v>
          </cell>
          <cell r="AS47">
            <v>4</v>
          </cell>
          <cell r="AU47">
            <v>42</v>
          </cell>
          <cell r="BA47">
            <v>22</v>
          </cell>
          <cell r="BE47">
            <v>1</v>
          </cell>
          <cell r="BG47">
            <v>13</v>
          </cell>
          <cell r="BM47">
            <v>18</v>
          </cell>
          <cell r="BS47">
            <v>22</v>
          </cell>
          <cell r="BW47">
            <v>2</v>
          </cell>
          <cell r="BY47">
            <v>9</v>
          </cell>
          <cell r="CC47">
            <v>3</v>
          </cell>
          <cell r="CE47">
            <v>15</v>
          </cell>
          <cell r="CI47">
            <v>6</v>
          </cell>
          <cell r="CK47">
            <v>26</v>
          </cell>
          <cell r="CO47">
            <v>3</v>
          </cell>
          <cell r="CQ47">
            <v>46</v>
          </cell>
          <cell r="CW47">
            <v>6</v>
          </cell>
          <cell r="DA47">
            <v>303</v>
          </cell>
          <cell r="DC47">
            <v>7</v>
          </cell>
          <cell r="DF47">
            <v>2</v>
          </cell>
          <cell r="DG47">
            <v>2274</v>
          </cell>
          <cell r="DI47">
            <v>11</v>
          </cell>
          <cell r="DM47">
            <v>1676</v>
          </cell>
          <cell r="DO47">
            <v>7</v>
          </cell>
          <cell r="DS47">
            <v>43</v>
          </cell>
          <cell r="DU47">
            <v>3</v>
          </cell>
          <cell r="DY47">
            <v>1</v>
          </cell>
          <cell r="EA47">
            <v>2</v>
          </cell>
          <cell r="EE47">
            <v>3</v>
          </cell>
          <cell r="EG47">
            <v>29</v>
          </cell>
          <cell r="EK47">
            <v>3</v>
          </cell>
          <cell r="EM47">
            <v>115</v>
          </cell>
          <cell r="EP47">
            <v>1</v>
          </cell>
          <cell r="ES47">
            <v>19</v>
          </cell>
          <cell r="EY47">
            <v>25</v>
          </cell>
          <cell r="FC47">
            <v>1</v>
          </cell>
          <cell r="FE47">
            <v>23</v>
          </cell>
          <cell r="FI47">
            <v>6</v>
          </cell>
          <cell r="FK47">
            <v>51</v>
          </cell>
          <cell r="FO47">
            <v>5</v>
          </cell>
          <cell r="FQ47">
            <v>352</v>
          </cell>
          <cell r="FV47">
            <v>5200</v>
          </cell>
          <cell r="FW47">
            <v>357</v>
          </cell>
          <cell r="FY47">
            <v>0.22176731490958718</v>
          </cell>
          <cell r="FZ47">
            <v>0.23486842105263159</v>
          </cell>
        </row>
        <row r="48">
          <cell r="B48" t="str">
            <v>РИД</v>
          </cell>
          <cell r="AM48">
            <v>1</v>
          </cell>
          <cell r="AO48">
            <v>2</v>
          </cell>
          <cell r="AU48">
            <v>4</v>
          </cell>
          <cell r="BA48">
            <v>1</v>
          </cell>
          <cell r="BK48">
            <v>1</v>
          </cell>
          <cell r="BS48">
            <v>3</v>
          </cell>
          <cell r="BY48">
            <v>1</v>
          </cell>
          <cell r="FV48">
            <v>13</v>
          </cell>
          <cell r="FW48">
            <v>0</v>
          </cell>
          <cell r="FY48">
            <v>0.11926605504587157</v>
          </cell>
          <cell r="FZ48" t="e">
            <v>#DIV/0!</v>
          </cell>
        </row>
        <row r="49">
          <cell r="B49" t="str">
            <v>Российский аукционный дом</v>
          </cell>
          <cell r="C49">
            <v>19</v>
          </cell>
          <cell r="D49">
            <v>1</v>
          </cell>
          <cell r="I49">
            <v>6</v>
          </cell>
          <cell r="K49">
            <v>29</v>
          </cell>
          <cell r="O49">
            <v>128</v>
          </cell>
          <cell r="P49">
            <v>3</v>
          </cell>
          <cell r="Q49">
            <v>554</v>
          </cell>
          <cell r="U49">
            <v>152</v>
          </cell>
          <cell r="W49">
            <v>1017</v>
          </cell>
          <cell r="AA49">
            <v>329</v>
          </cell>
          <cell r="AB49">
            <v>1</v>
          </cell>
          <cell r="AC49">
            <v>674</v>
          </cell>
          <cell r="AG49">
            <v>76</v>
          </cell>
          <cell r="AI49">
            <v>519</v>
          </cell>
          <cell r="AM49">
            <v>154</v>
          </cell>
          <cell r="AN49">
            <v>1</v>
          </cell>
          <cell r="AO49">
            <v>342</v>
          </cell>
          <cell r="AS49">
            <v>159</v>
          </cell>
          <cell r="AU49">
            <v>376</v>
          </cell>
          <cell r="AY49">
            <v>83</v>
          </cell>
          <cell r="BA49">
            <v>233</v>
          </cell>
          <cell r="BE49">
            <v>80</v>
          </cell>
          <cell r="BF49">
            <v>2</v>
          </cell>
          <cell r="BG49">
            <v>311</v>
          </cell>
          <cell r="BK49">
            <v>99</v>
          </cell>
          <cell r="BL49">
            <v>1</v>
          </cell>
          <cell r="BM49">
            <v>476</v>
          </cell>
          <cell r="BQ49">
            <v>90</v>
          </cell>
          <cell r="BS49">
            <v>486</v>
          </cell>
          <cell r="BW49">
            <v>88</v>
          </cell>
          <cell r="BY49">
            <v>517</v>
          </cell>
          <cell r="CC49">
            <v>164</v>
          </cell>
          <cell r="CD49">
            <v>1</v>
          </cell>
          <cell r="CE49">
            <v>503</v>
          </cell>
          <cell r="CI49">
            <v>131</v>
          </cell>
          <cell r="CJ49">
            <v>2</v>
          </cell>
          <cell r="CK49">
            <v>606</v>
          </cell>
          <cell r="CO49">
            <v>79</v>
          </cell>
          <cell r="CP49">
            <v>2</v>
          </cell>
          <cell r="CQ49">
            <v>1085</v>
          </cell>
          <cell r="CU49">
            <v>80</v>
          </cell>
          <cell r="CW49">
            <v>508</v>
          </cell>
          <cell r="DA49">
            <v>143</v>
          </cell>
          <cell r="DC49">
            <v>430</v>
          </cell>
          <cell r="DG49">
            <v>165</v>
          </cell>
          <cell r="DI49">
            <v>580</v>
          </cell>
          <cell r="DM49">
            <v>139</v>
          </cell>
          <cell r="DN49">
            <v>2</v>
          </cell>
          <cell r="DO49">
            <v>627</v>
          </cell>
          <cell r="DS49">
            <v>112</v>
          </cell>
          <cell r="DT49">
            <v>1</v>
          </cell>
          <cell r="DU49">
            <v>746</v>
          </cell>
          <cell r="DY49">
            <v>219</v>
          </cell>
          <cell r="EA49">
            <v>869</v>
          </cell>
          <cell r="EE49">
            <v>36</v>
          </cell>
          <cell r="EG49">
            <v>840</v>
          </cell>
          <cell r="EK49">
            <v>3</v>
          </cell>
          <cell r="EM49">
            <v>839</v>
          </cell>
          <cell r="EQ49">
            <v>2</v>
          </cell>
          <cell r="ES49">
            <v>1162</v>
          </cell>
          <cell r="EW49">
            <v>1</v>
          </cell>
          <cell r="EY49">
            <v>961</v>
          </cell>
          <cell r="FC49">
            <v>11</v>
          </cell>
          <cell r="FE49">
            <v>663</v>
          </cell>
          <cell r="FI49">
            <v>102</v>
          </cell>
          <cell r="FK49">
            <v>844</v>
          </cell>
          <cell r="FO49">
            <v>101</v>
          </cell>
          <cell r="FQ49">
            <v>605</v>
          </cell>
          <cell r="FV49">
            <v>20370</v>
          </cell>
          <cell r="FW49">
            <v>706</v>
          </cell>
          <cell r="FY49">
            <v>0.18142306219328636</v>
          </cell>
          <cell r="FZ49">
            <v>0.11102374587199246</v>
          </cell>
        </row>
        <row r="50">
          <cell r="B50" t="str">
            <v>Система электронных торгов и муниципальных аукционов "ВТБ-Центр"</v>
          </cell>
          <cell r="AS50">
            <v>1</v>
          </cell>
          <cell r="BA50">
            <v>1</v>
          </cell>
          <cell r="BE50">
            <v>1</v>
          </cell>
          <cell r="BG50">
            <v>1</v>
          </cell>
          <cell r="BK50">
            <v>6</v>
          </cell>
          <cell r="BM50">
            <v>5</v>
          </cell>
          <cell r="BQ50">
            <v>6</v>
          </cell>
          <cell r="BS50">
            <v>1</v>
          </cell>
          <cell r="CC50">
            <v>3</v>
          </cell>
          <cell r="CE50">
            <v>18</v>
          </cell>
          <cell r="CI50">
            <v>1</v>
          </cell>
          <cell r="CK50">
            <v>1</v>
          </cell>
          <cell r="CQ50">
            <v>13</v>
          </cell>
          <cell r="CW50">
            <v>17</v>
          </cell>
          <cell r="DA50">
            <v>1</v>
          </cell>
          <cell r="DC50">
            <v>2</v>
          </cell>
          <cell r="DG50">
            <v>6</v>
          </cell>
          <cell r="DI50">
            <v>2</v>
          </cell>
          <cell r="DO50">
            <v>11</v>
          </cell>
          <cell r="DS50">
            <v>2</v>
          </cell>
          <cell r="DY50">
            <v>1</v>
          </cell>
          <cell r="EA50">
            <v>12</v>
          </cell>
          <cell r="EE50">
            <v>1</v>
          </cell>
          <cell r="EG50">
            <v>7</v>
          </cell>
          <cell r="EK50">
            <v>2</v>
          </cell>
          <cell r="EM50">
            <v>16</v>
          </cell>
          <cell r="EQ50">
            <v>3</v>
          </cell>
          <cell r="ES50">
            <v>16</v>
          </cell>
          <cell r="EW50">
            <v>8</v>
          </cell>
          <cell r="EY50">
            <v>11</v>
          </cell>
          <cell r="FC50">
            <v>12</v>
          </cell>
          <cell r="FE50">
            <v>4</v>
          </cell>
          <cell r="FI50">
            <v>3</v>
          </cell>
          <cell r="FK50">
            <v>12</v>
          </cell>
          <cell r="FO50">
            <v>10</v>
          </cell>
          <cell r="FQ50">
            <v>13</v>
          </cell>
          <cell r="FV50">
            <v>230</v>
          </cell>
          <cell r="FW50">
            <v>23</v>
          </cell>
          <cell r="FY50">
            <v>2.9419288820670249E-2</v>
          </cell>
          <cell r="FZ50">
            <v>0.13855421686746988</v>
          </cell>
        </row>
        <row r="51">
          <cell r="B51" t="str">
            <v>ТендерСтандарт</v>
          </cell>
          <cell r="AM51">
            <v>5</v>
          </cell>
          <cell r="AS51">
            <v>3</v>
          </cell>
          <cell r="AU51">
            <v>23</v>
          </cell>
          <cell r="AY51">
            <v>1</v>
          </cell>
          <cell r="BA51">
            <v>31</v>
          </cell>
          <cell r="BE51">
            <v>2</v>
          </cell>
          <cell r="BG51">
            <v>6</v>
          </cell>
          <cell r="BK51">
            <v>1</v>
          </cell>
          <cell r="BM51">
            <v>5</v>
          </cell>
          <cell r="BQ51">
            <v>1</v>
          </cell>
          <cell r="BS51">
            <v>21</v>
          </cell>
          <cell r="BW51">
            <v>3</v>
          </cell>
          <cell r="BY51">
            <v>17</v>
          </cell>
          <cell r="CC51">
            <v>35</v>
          </cell>
          <cell r="CE51">
            <v>22</v>
          </cell>
          <cell r="CI51">
            <v>12</v>
          </cell>
          <cell r="CK51">
            <v>22</v>
          </cell>
          <cell r="CQ51">
            <v>7</v>
          </cell>
          <cell r="CU51">
            <v>9</v>
          </cell>
          <cell r="CW51">
            <v>9</v>
          </cell>
          <cell r="DA51">
            <v>27</v>
          </cell>
          <cell r="DC51">
            <v>10</v>
          </cell>
          <cell r="DG51">
            <v>1</v>
          </cell>
          <cell r="DI51">
            <v>2</v>
          </cell>
          <cell r="DM51">
            <v>3</v>
          </cell>
          <cell r="DO51">
            <v>11</v>
          </cell>
          <cell r="DS51">
            <v>1</v>
          </cell>
          <cell r="DU51">
            <v>48</v>
          </cell>
          <cell r="DY51">
            <v>5</v>
          </cell>
          <cell r="EA51">
            <v>12</v>
          </cell>
          <cell r="EE51">
            <v>1</v>
          </cell>
          <cell r="EG51">
            <v>43</v>
          </cell>
          <cell r="EK51">
            <v>5</v>
          </cell>
          <cell r="EM51">
            <v>14</v>
          </cell>
          <cell r="ES51">
            <v>26</v>
          </cell>
          <cell r="EY51">
            <v>13</v>
          </cell>
          <cell r="FC51">
            <v>1</v>
          </cell>
          <cell r="FE51">
            <v>14</v>
          </cell>
          <cell r="FK51">
            <v>18</v>
          </cell>
          <cell r="FQ51">
            <v>3</v>
          </cell>
          <cell r="FV51">
            <v>493</v>
          </cell>
          <cell r="FW51">
            <v>3</v>
          </cell>
          <cell r="FY51">
            <v>9.7238658777120318E-2</v>
          </cell>
          <cell r="FZ51">
            <v>1.6216216216216217E-2</v>
          </cell>
        </row>
        <row r="52">
          <cell r="B52" t="str">
            <v>Уральская электронная торговая площадка</v>
          </cell>
          <cell r="BE52">
            <v>4</v>
          </cell>
          <cell r="BK52">
            <v>4</v>
          </cell>
          <cell r="BM52">
            <v>72</v>
          </cell>
          <cell r="BQ52">
            <v>5</v>
          </cell>
          <cell r="BR52">
            <v>1</v>
          </cell>
          <cell r="BS52">
            <v>6</v>
          </cell>
          <cell r="BW52">
            <v>1</v>
          </cell>
          <cell r="BY52">
            <v>3</v>
          </cell>
          <cell r="CC52">
            <v>6</v>
          </cell>
          <cell r="CE52">
            <v>3</v>
          </cell>
          <cell r="CI52">
            <v>4</v>
          </cell>
          <cell r="CK52">
            <v>60</v>
          </cell>
          <cell r="CO52">
            <v>31</v>
          </cell>
          <cell r="CQ52">
            <v>9</v>
          </cell>
          <cell r="CU52">
            <v>4</v>
          </cell>
          <cell r="CW52">
            <v>23</v>
          </cell>
          <cell r="DA52">
            <v>4</v>
          </cell>
          <cell r="DC52">
            <v>48</v>
          </cell>
          <cell r="DG52">
            <v>2</v>
          </cell>
          <cell r="DI52">
            <v>84</v>
          </cell>
          <cell r="DM52">
            <v>8</v>
          </cell>
          <cell r="DO52">
            <v>21</v>
          </cell>
          <cell r="DS52">
            <v>6</v>
          </cell>
          <cell r="DU52">
            <v>30</v>
          </cell>
          <cell r="DY52">
            <v>8</v>
          </cell>
          <cell r="EA52">
            <v>45</v>
          </cell>
          <cell r="EE52">
            <v>13</v>
          </cell>
          <cell r="EG52">
            <v>132</v>
          </cell>
          <cell r="EK52">
            <v>5</v>
          </cell>
          <cell r="EM52">
            <v>53</v>
          </cell>
          <cell r="EQ52">
            <v>15</v>
          </cell>
          <cell r="ES52">
            <v>34</v>
          </cell>
          <cell r="EW52">
            <v>9</v>
          </cell>
          <cell r="EY52">
            <v>60</v>
          </cell>
          <cell r="FC52">
            <v>17</v>
          </cell>
          <cell r="FE52">
            <v>109</v>
          </cell>
          <cell r="FI52">
            <v>12</v>
          </cell>
          <cell r="FK52">
            <v>135</v>
          </cell>
          <cell r="FO52">
            <v>8</v>
          </cell>
          <cell r="FQ52">
            <v>34</v>
          </cell>
          <cell r="FV52">
            <v>1128</v>
          </cell>
          <cell r="FW52">
            <v>42</v>
          </cell>
          <cell r="FY52">
            <v>0.22641509433962265</v>
          </cell>
          <cell r="FZ52">
            <v>0.14046822742474915</v>
          </cell>
        </row>
        <row r="53">
          <cell r="B53" t="str">
            <v>Центр дистанционных торгов</v>
          </cell>
          <cell r="AC53">
            <v>1</v>
          </cell>
          <cell r="AG53">
            <v>9</v>
          </cell>
          <cell r="AM53">
            <v>11</v>
          </cell>
          <cell r="AO53">
            <v>15</v>
          </cell>
          <cell r="AS53">
            <v>3</v>
          </cell>
          <cell r="AU53">
            <v>12</v>
          </cell>
          <cell r="AY53">
            <v>8</v>
          </cell>
          <cell r="BA53">
            <v>2</v>
          </cell>
          <cell r="BE53">
            <v>2</v>
          </cell>
          <cell r="BF53">
            <v>1</v>
          </cell>
          <cell r="BG53">
            <v>18</v>
          </cell>
          <cell r="BK53">
            <v>5</v>
          </cell>
          <cell r="BM53">
            <v>16</v>
          </cell>
          <cell r="BQ53">
            <v>2</v>
          </cell>
          <cell r="BS53">
            <v>7</v>
          </cell>
          <cell r="BW53">
            <v>2</v>
          </cell>
          <cell r="BY53">
            <v>10</v>
          </cell>
          <cell r="CC53">
            <v>8</v>
          </cell>
          <cell r="CE53">
            <v>59</v>
          </cell>
          <cell r="CI53">
            <v>30</v>
          </cell>
          <cell r="CK53">
            <v>17</v>
          </cell>
          <cell r="CO53">
            <v>10</v>
          </cell>
          <cell r="CQ53">
            <v>32</v>
          </cell>
          <cell r="CU53">
            <v>10</v>
          </cell>
          <cell r="CW53">
            <v>55</v>
          </cell>
          <cell r="DA53">
            <v>11</v>
          </cell>
          <cell r="DC53">
            <v>40</v>
          </cell>
          <cell r="DG53">
            <v>27</v>
          </cell>
          <cell r="DH53">
            <v>1</v>
          </cell>
          <cell r="DI53">
            <v>65</v>
          </cell>
          <cell r="DM53">
            <v>17</v>
          </cell>
          <cell r="DN53">
            <v>3</v>
          </cell>
          <cell r="DO53">
            <v>124</v>
          </cell>
          <cell r="DS53">
            <v>12</v>
          </cell>
          <cell r="DU53">
            <v>74</v>
          </cell>
          <cell r="DX53">
            <v>1</v>
          </cell>
          <cell r="DY53">
            <v>18</v>
          </cell>
          <cell r="EA53">
            <v>84</v>
          </cell>
          <cell r="EC53">
            <v>1</v>
          </cell>
          <cell r="EE53">
            <v>19</v>
          </cell>
          <cell r="EG53">
            <v>135</v>
          </cell>
          <cell r="EK53">
            <v>41</v>
          </cell>
          <cell r="EM53">
            <v>204</v>
          </cell>
          <cell r="EQ53">
            <v>47</v>
          </cell>
          <cell r="ES53">
            <v>159</v>
          </cell>
          <cell r="EV53">
            <v>1</v>
          </cell>
          <cell r="EW53">
            <v>102</v>
          </cell>
          <cell r="EY53">
            <v>302</v>
          </cell>
          <cell r="FC53">
            <v>53</v>
          </cell>
          <cell r="FE53">
            <v>252</v>
          </cell>
          <cell r="FI53">
            <v>55</v>
          </cell>
          <cell r="FK53">
            <v>795</v>
          </cell>
          <cell r="FO53">
            <v>69</v>
          </cell>
          <cell r="FQ53">
            <v>220</v>
          </cell>
          <cell r="FT53">
            <v>1</v>
          </cell>
          <cell r="FV53">
            <v>3278</v>
          </cell>
          <cell r="FW53">
            <v>290</v>
          </cell>
          <cell r="FY53">
            <v>0.21335589690184847</v>
          </cell>
          <cell r="FZ53">
            <v>0.13370216689718764</v>
          </cell>
        </row>
        <row r="54">
          <cell r="B54" t="str">
            <v>Электронная площадка "Аукционный тендерный центр"</v>
          </cell>
          <cell r="I54">
            <v>1</v>
          </cell>
          <cell r="K54">
            <v>10</v>
          </cell>
          <cell r="O54">
            <v>40</v>
          </cell>
          <cell r="Q54">
            <v>45</v>
          </cell>
          <cell r="U54">
            <v>30</v>
          </cell>
          <cell r="W54">
            <v>249</v>
          </cell>
          <cell r="AA54">
            <v>20</v>
          </cell>
          <cell r="AB54">
            <v>2</v>
          </cell>
          <cell r="AC54">
            <v>69</v>
          </cell>
          <cell r="AG54">
            <v>53</v>
          </cell>
          <cell r="AI54">
            <v>340</v>
          </cell>
          <cell r="AM54">
            <v>28</v>
          </cell>
          <cell r="AN54">
            <v>2</v>
          </cell>
          <cell r="AO54">
            <v>139</v>
          </cell>
          <cell r="AS54">
            <v>16</v>
          </cell>
          <cell r="AU54">
            <v>97</v>
          </cell>
          <cell r="AY54">
            <v>17</v>
          </cell>
          <cell r="BA54">
            <v>51</v>
          </cell>
          <cell r="BE54">
            <v>22</v>
          </cell>
          <cell r="BG54">
            <v>93</v>
          </cell>
          <cell r="BK54">
            <v>27</v>
          </cell>
          <cell r="BL54">
            <v>1</v>
          </cell>
          <cell r="BM54">
            <v>96</v>
          </cell>
          <cell r="BQ54">
            <v>24</v>
          </cell>
          <cell r="BS54">
            <v>91</v>
          </cell>
          <cell r="BW54">
            <v>29</v>
          </cell>
          <cell r="BY54">
            <v>57</v>
          </cell>
          <cell r="CC54">
            <v>11</v>
          </cell>
          <cell r="CE54">
            <v>45</v>
          </cell>
          <cell r="CI54">
            <v>24</v>
          </cell>
          <cell r="CK54">
            <v>62</v>
          </cell>
          <cell r="CO54">
            <v>13</v>
          </cell>
          <cell r="CQ54">
            <v>159</v>
          </cell>
          <cell r="CU54">
            <v>71</v>
          </cell>
          <cell r="CW54">
            <v>40</v>
          </cell>
          <cell r="CZ54">
            <v>1</v>
          </cell>
          <cell r="DA54">
            <v>79</v>
          </cell>
          <cell r="DC54">
            <v>247</v>
          </cell>
          <cell r="DG54">
            <v>37</v>
          </cell>
          <cell r="DI54">
            <v>187</v>
          </cell>
          <cell r="DL54">
            <v>1</v>
          </cell>
          <cell r="DM54">
            <v>35</v>
          </cell>
          <cell r="DO54">
            <v>287</v>
          </cell>
          <cell r="DS54">
            <v>18</v>
          </cell>
          <cell r="DU54">
            <v>246</v>
          </cell>
          <cell r="DY54">
            <v>20</v>
          </cell>
          <cell r="DZ54">
            <v>1</v>
          </cell>
          <cell r="EA54">
            <v>280</v>
          </cell>
          <cell r="EB54">
            <v>9</v>
          </cell>
          <cell r="EE54">
            <v>21</v>
          </cell>
          <cell r="EG54">
            <v>115</v>
          </cell>
          <cell r="EK54">
            <v>36</v>
          </cell>
          <cell r="EM54">
            <v>272</v>
          </cell>
          <cell r="EP54">
            <v>11</v>
          </cell>
          <cell r="EQ54">
            <v>44</v>
          </cell>
          <cell r="ES54">
            <v>141</v>
          </cell>
          <cell r="EW54">
            <v>48</v>
          </cell>
          <cell r="EX54">
            <v>1</v>
          </cell>
          <cell r="EY54">
            <v>321</v>
          </cell>
          <cell r="FC54">
            <v>34</v>
          </cell>
          <cell r="FE54">
            <v>196</v>
          </cell>
          <cell r="FH54">
            <v>5</v>
          </cell>
          <cell r="FI54">
            <v>98</v>
          </cell>
          <cell r="FK54">
            <v>200</v>
          </cell>
          <cell r="FN54">
            <v>5</v>
          </cell>
          <cell r="FO54">
            <v>33</v>
          </cell>
          <cell r="FQ54">
            <v>185</v>
          </cell>
          <cell r="FT54">
            <v>3</v>
          </cell>
          <cell r="FV54">
            <v>5291</v>
          </cell>
          <cell r="FW54">
            <v>221</v>
          </cell>
          <cell r="FY54">
            <v>9.3631103010139979E-2</v>
          </cell>
          <cell r="FZ54">
            <v>4.0625000000000001E-2</v>
          </cell>
        </row>
        <row r="55">
          <cell r="B55" t="str">
            <v>Электронная площадка "Система Электронных Торгов Имуществом" (СЭЛТИМ)</v>
          </cell>
          <cell r="O55">
            <v>10</v>
          </cell>
          <cell r="Q55">
            <v>16</v>
          </cell>
          <cell r="U55">
            <v>3</v>
          </cell>
          <cell r="W55">
            <v>7</v>
          </cell>
          <cell r="AA55">
            <v>2</v>
          </cell>
          <cell r="AC55">
            <v>9</v>
          </cell>
          <cell r="AG55">
            <v>2</v>
          </cell>
          <cell r="AI55">
            <v>1</v>
          </cell>
          <cell r="AM55">
            <v>8</v>
          </cell>
          <cell r="AO55">
            <v>1</v>
          </cell>
          <cell r="BA55">
            <v>43</v>
          </cell>
          <cell r="BG55">
            <v>7</v>
          </cell>
          <cell r="BK55">
            <v>1</v>
          </cell>
          <cell r="BM55">
            <v>10</v>
          </cell>
          <cell r="BQ55">
            <v>4</v>
          </cell>
          <cell r="BS55">
            <v>12</v>
          </cell>
          <cell r="BW55">
            <v>1</v>
          </cell>
          <cell r="BY55">
            <v>19</v>
          </cell>
          <cell r="CC55">
            <v>7</v>
          </cell>
          <cell r="CE55">
            <v>137</v>
          </cell>
          <cell r="CI55">
            <v>1</v>
          </cell>
          <cell r="CK55">
            <v>2</v>
          </cell>
          <cell r="CU55">
            <v>1</v>
          </cell>
          <cell r="CW55">
            <v>120</v>
          </cell>
          <cell r="DA55">
            <v>8</v>
          </cell>
          <cell r="DC55">
            <v>43</v>
          </cell>
          <cell r="DG55">
            <v>93</v>
          </cell>
          <cell r="DI55">
            <v>61</v>
          </cell>
          <cell r="DM55">
            <v>3</v>
          </cell>
          <cell r="DO55">
            <v>138</v>
          </cell>
          <cell r="DS55">
            <v>3</v>
          </cell>
          <cell r="DU55">
            <v>25</v>
          </cell>
          <cell r="EA55">
            <v>236</v>
          </cell>
          <cell r="EE55">
            <v>25</v>
          </cell>
          <cell r="EG55">
            <v>148</v>
          </cell>
          <cell r="EK55">
            <v>3</v>
          </cell>
          <cell r="EM55">
            <v>256</v>
          </cell>
          <cell r="EQ55">
            <v>12</v>
          </cell>
          <cell r="ES55">
            <v>182</v>
          </cell>
          <cell r="EW55">
            <v>13</v>
          </cell>
          <cell r="EY55">
            <v>123</v>
          </cell>
          <cell r="FC55">
            <v>425</v>
          </cell>
          <cell r="FE55">
            <v>45</v>
          </cell>
          <cell r="FI55">
            <v>18</v>
          </cell>
          <cell r="FK55">
            <v>25</v>
          </cell>
          <cell r="FQ55">
            <v>9</v>
          </cell>
          <cell r="FV55">
            <v>2318</v>
          </cell>
          <cell r="FW55">
            <v>9</v>
          </cell>
          <cell r="FY55">
            <v>5.5909310178485286E-2</v>
          </cell>
          <cell r="FZ55">
            <v>2.0925366193908393E-3</v>
          </cell>
        </row>
        <row r="56">
          <cell r="B56" t="str">
            <v>Электронная площадка №1</v>
          </cell>
          <cell r="BS56">
            <v>2</v>
          </cell>
          <cell r="CE56">
            <v>1</v>
          </cell>
          <cell r="DC56">
            <v>1</v>
          </cell>
          <cell r="DI56">
            <v>1</v>
          </cell>
          <cell r="DO56">
            <v>1</v>
          </cell>
          <cell r="DU56">
            <v>1</v>
          </cell>
          <cell r="DY56">
            <v>1</v>
          </cell>
          <cell r="EA56">
            <v>3</v>
          </cell>
          <cell r="EE56">
            <v>2</v>
          </cell>
          <cell r="EM56">
            <v>2</v>
          </cell>
          <cell r="FV56">
            <v>15</v>
          </cell>
          <cell r="FW56">
            <v>0</v>
          </cell>
          <cell r="FY56">
            <v>0.21126760563380281</v>
          </cell>
          <cell r="FZ56" t="e">
            <v>#DIV/0!</v>
          </cell>
        </row>
        <row r="57">
          <cell r="B57" t="str">
            <v>Электронная площадка Центра реализации</v>
          </cell>
          <cell r="I57">
            <v>19</v>
          </cell>
          <cell r="K57">
            <v>40</v>
          </cell>
          <cell r="O57">
            <v>56</v>
          </cell>
          <cell r="P57">
            <v>1</v>
          </cell>
          <cell r="Q57">
            <v>90</v>
          </cell>
          <cell r="U57">
            <v>88</v>
          </cell>
          <cell r="V57">
            <v>1</v>
          </cell>
          <cell r="W57">
            <v>188</v>
          </cell>
          <cell r="AA57">
            <v>58</v>
          </cell>
          <cell r="AC57">
            <v>140</v>
          </cell>
          <cell r="AG57">
            <v>89</v>
          </cell>
          <cell r="AH57">
            <v>1</v>
          </cell>
          <cell r="AI57">
            <v>564</v>
          </cell>
          <cell r="AM57">
            <v>75</v>
          </cell>
          <cell r="AN57">
            <v>1</v>
          </cell>
          <cell r="AO57">
            <v>592</v>
          </cell>
          <cell r="AS57">
            <v>62</v>
          </cell>
          <cell r="AU57">
            <v>342</v>
          </cell>
          <cell r="AY57">
            <v>39</v>
          </cell>
          <cell r="BA57">
            <v>301</v>
          </cell>
          <cell r="BE57">
            <v>30</v>
          </cell>
          <cell r="BG57">
            <v>390</v>
          </cell>
          <cell r="BK57">
            <v>292</v>
          </cell>
          <cell r="BM57">
            <v>566</v>
          </cell>
          <cell r="BQ57">
            <v>47</v>
          </cell>
          <cell r="BR57">
            <v>2</v>
          </cell>
          <cell r="BS57">
            <v>1331</v>
          </cell>
          <cell r="BW57">
            <v>22</v>
          </cell>
          <cell r="BY57">
            <v>811</v>
          </cell>
          <cell r="CC57">
            <v>20</v>
          </cell>
          <cell r="CE57">
            <v>364</v>
          </cell>
          <cell r="CI57">
            <v>61</v>
          </cell>
          <cell r="CK57">
            <v>341</v>
          </cell>
          <cell r="CO57">
            <v>39</v>
          </cell>
          <cell r="CQ57">
            <v>181</v>
          </cell>
          <cell r="CU57">
            <v>98</v>
          </cell>
          <cell r="CW57">
            <v>1008</v>
          </cell>
          <cell r="DA57">
            <v>66</v>
          </cell>
          <cell r="DB57">
            <v>1</v>
          </cell>
          <cell r="DC57">
            <v>298</v>
          </cell>
          <cell r="DG57">
            <v>25</v>
          </cell>
          <cell r="DI57">
            <v>589</v>
          </cell>
          <cell r="DM57">
            <v>65</v>
          </cell>
          <cell r="DO57">
            <v>605</v>
          </cell>
          <cell r="DS57">
            <v>49</v>
          </cell>
          <cell r="DT57">
            <v>1</v>
          </cell>
          <cell r="DU57">
            <v>285</v>
          </cell>
          <cell r="DX57">
            <v>4</v>
          </cell>
          <cell r="DY57">
            <v>49</v>
          </cell>
          <cell r="EA57">
            <v>364</v>
          </cell>
          <cell r="EE57">
            <v>65</v>
          </cell>
          <cell r="EG57">
            <v>768</v>
          </cell>
          <cell r="EJ57">
            <v>2</v>
          </cell>
          <cell r="EK57">
            <v>74</v>
          </cell>
          <cell r="EM57">
            <v>690</v>
          </cell>
          <cell r="EP57">
            <v>1</v>
          </cell>
          <cell r="EQ57">
            <v>99</v>
          </cell>
          <cell r="ES57">
            <v>674</v>
          </cell>
          <cell r="EW57">
            <v>69</v>
          </cell>
          <cell r="EY57">
            <v>1070</v>
          </cell>
          <cell r="FB57">
            <v>1</v>
          </cell>
          <cell r="FC57">
            <v>47</v>
          </cell>
          <cell r="FE57">
            <v>696</v>
          </cell>
          <cell r="FH57">
            <v>1</v>
          </cell>
          <cell r="FI57">
            <v>45</v>
          </cell>
          <cell r="FK57">
            <v>554</v>
          </cell>
          <cell r="FN57">
            <v>10</v>
          </cell>
          <cell r="FO57">
            <v>53</v>
          </cell>
          <cell r="FP57">
            <v>1</v>
          </cell>
          <cell r="FQ57">
            <v>156</v>
          </cell>
          <cell r="FV57">
            <v>15827</v>
          </cell>
          <cell r="FW57">
            <v>210</v>
          </cell>
          <cell r="FY57">
            <v>7.3588625310358299E-2</v>
          </cell>
          <cell r="FZ57">
            <v>5.0562203548985144E-3</v>
          </cell>
        </row>
        <row r="58">
          <cell r="B58" t="str">
            <v>Электронная площадка ЭСП</v>
          </cell>
          <cell r="AI58">
            <v>3</v>
          </cell>
          <cell r="AM58">
            <v>3</v>
          </cell>
          <cell r="AO58">
            <v>5</v>
          </cell>
          <cell r="AS58">
            <v>3</v>
          </cell>
          <cell r="AU58">
            <v>18</v>
          </cell>
          <cell r="AY58">
            <v>1</v>
          </cell>
          <cell r="BA58">
            <v>37</v>
          </cell>
          <cell r="BE58">
            <v>2</v>
          </cell>
          <cell r="BG58">
            <v>10</v>
          </cell>
          <cell r="BK58">
            <v>6</v>
          </cell>
          <cell r="BM58">
            <v>17</v>
          </cell>
          <cell r="BQ58">
            <v>8</v>
          </cell>
          <cell r="BS58">
            <v>11</v>
          </cell>
          <cell r="BW58">
            <v>5</v>
          </cell>
          <cell r="BY58">
            <v>14</v>
          </cell>
          <cell r="CC58">
            <v>5</v>
          </cell>
          <cell r="CE58">
            <v>7</v>
          </cell>
          <cell r="CI58">
            <v>5</v>
          </cell>
          <cell r="CK58">
            <v>17</v>
          </cell>
          <cell r="CO58">
            <v>16</v>
          </cell>
          <cell r="CP58">
            <v>1</v>
          </cell>
          <cell r="CQ58">
            <v>23</v>
          </cell>
          <cell r="CU58">
            <v>10</v>
          </cell>
          <cell r="CW58">
            <v>30</v>
          </cell>
          <cell r="DA58">
            <v>14</v>
          </cell>
          <cell r="DC58">
            <v>25</v>
          </cell>
          <cell r="DG58">
            <v>10</v>
          </cell>
          <cell r="DI58">
            <v>51</v>
          </cell>
          <cell r="DM58">
            <v>11</v>
          </cell>
          <cell r="DO58">
            <v>55</v>
          </cell>
          <cell r="DS58">
            <v>19</v>
          </cell>
          <cell r="DU58">
            <v>72</v>
          </cell>
          <cell r="DY58">
            <v>10</v>
          </cell>
          <cell r="EA58">
            <v>58</v>
          </cell>
          <cell r="EE58">
            <v>10</v>
          </cell>
          <cell r="EG58">
            <v>75</v>
          </cell>
          <cell r="EK58">
            <v>8</v>
          </cell>
          <cell r="EM58">
            <v>114</v>
          </cell>
          <cell r="EQ58">
            <v>26</v>
          </cell>
          <cell r="ES58">
            <v>135</v>
          </cell>
          <cell r="EW58">
            <v>23</v>
          </cell>
          <cell r="EY58">
            <v>99</v>
          </cell>
          <cell r="FC58">
            <v>21</v>
          </cell>
          <cell r="FE58">
            <v>259</v>
          </cell>
          <cell r="FI58">
            <v>47</v>
          </cell>
          <cell r="FK58">
            <v>152</v>
          </cell>
          <cell r="FO58">
            <v>14</v>
          </cell>
          <cell r="FP58">
            <v>2</v>
          </cell>
          <cell r="FQ58">
            <v>9</v>
          </cell>
          <cell r="FV58">
            <v>1576</v>
          </cell>
          <cell r="FW58">
            <v>25</v>
          </cell>
          <cell r="FY58">
            <v>0.25933848938621029</v>
          </cell>
          <cell r="FZ58">
            <v>3.5063113604488078E-2</v>
          </cell>
        </row>
        <row r="59">
          <cell r="B59" t="str">
            <v>Электронная торговая площадка "Евразийская торговая площадка"</v>
          </cell>
          <cell r="BQ59">
            <v>4</v>
          </cell>
          <cell r="CC59">
            <v>1</v>
          </cell>
          <cell r="CI59">
            <v>2</v>
          </cell>
          <cell r="CK59">
            <v>1</v>
          </cell>
          <cell r="CU59">
            <v>2480</v>
          </cell>
          <cell r="DY59">
            <v>1</v>
          </cell>
          <cell r="EA59">
            <v>1</v>
          </cell>
          <cell r="EE59">
            <v>1</v>
          </cell>
          <cell r="EK59">
            <v>1</v>
          </cell>
          <cell r="EM59">
            <v>1</v>
          </cell>
          <cell r="ES59">
            <v>7</v>
          </cell>
          <cell r="EW59">
            <v>1</v>
          </cell>
          <cell r="EY59">
            <v>1</v>
          </cell>
          <cell r="FE59">
            <v>3</v>
          </cell>
          <cell r="FK59">
            <v>2</v>
          </cell>
          <cell r="FV59">
            <v>2507</v>
          </cell>
          <cell r="FW59">
            <v>0</v>
          </cell>
          <cell r="FY59">
            <v>0.81794453507340947</v>
          </cell>
          <cell r="FZ59">
            <v>0</v>
          </cell>
        </row>
        <row r="60">
          <cell r="B60" t="str">
            <v>Электронная Торговая Площадка "ПОВОЛЖСКИЙ АУКЦИОННЫЙ ДОМ"</v>
          </cell>
          <cell r="BQ60">
            <v>10</v>
          </cell>
          <cell r="BS60">
            <v>4</v>
          </cell>
          <cell r="BW60">
            <v>2</v>
          </cell>
          <cell r="CE60">
            <v>2</v>
          </cell>
          <cell r="CI60">
            <v>5</v>
          </cell>
          <cell r="CK60">
            <v>2</v>
          </cell>
          <cell r="CO60">
            <v>10</v>
          </cell>
          <cell r="CQ60">
            <v>38</v>
          </cell>
          <cell r="CU60">
            <v>6</v>
          </cell>
          <cell r="CV60">
            <v>1</v>
          </cell>
          <cell r="CW60">
            <v>1</v>
          </cell>
          <cell r="DA60">
            <v>1</v>
          </cell>
          <cell r="DC60">
            <v>12</v>
          </cell>
          <cell r="DI60">
            <v>30</v>
          </cell>
          <cell r="DM60">
            <v>2</v>
          </cell>
          <cell r="DO60">
            <v>10</v>
          </cell>
          <cell r="DS60">
            <v>1</v>
          </cell>
          <cell r="DU60">
            <v>11</v>
          </cell>
          <cell r="DY60">
            <v>4</v>
          </cell>
          <cell r="EA60">
            <v>4</v>
          </cell>
          <cell r="FV60">
            <v>156</v>
          </cell>
          <cell r="FW60">
            <v>0</v>
          </cell>
          <cell r="FY60">
            <v>0.15568862275449102</v>
          </cell>
          <cell r="FZ60" t="e">
            <v>#DIV/0!</v>
          </cell>
        </row>
        <row r="61">
          <cell r="B61" t="str">
            <v xml:space="preserve">Электронная торговая площадка "Профит" </v>
          </cell>
          <cell r="AG61">
            <v>3</v>
          </cell>
          <cell r="AI61">
            <v>43</v>
          </cell>
          <cell r="AM61">
            <v>12</v>
          </cell>
          <cell r="AO61">
            <v>36</v>
          </cell>
          <cell r="AS61">
            <v>4</v>
          </cell>
          <cell r="AU61">
            <v>24</v>
          </cell>
          <cell r="AY61">
            <v>9</v>
          </cell>
          <cell r="BA61">
            <v>37</v>
          </cell>
          <cell r="BE61">
            <v>11</v>
          </cell>
          <cell r="BG61">
            <v>18</v>
          </cell>
          <cell r="BK61">
            <v>16</v>
          </cell>
          <cell r="BL61">
            <v>4</v>
          </cell>
          <cell r="BM61">
            <v>43</v>
          </cell>
          <cell r="BQ61">
            <v>8</v>
          </cell>
          <cell r="BR61">
            <v>4</v>
          </cell>
          <cell r="BS61">
            <v>46</v>
          </cell>
          <cell r="BW61">
            <v>6</v>
          </cell>
          <cell r="BY61">
            <v>41</v>
          </cell>
          <cell r="CC61">
            <v>30</v>
          </cell>
          <cell r="CE61">
            <v>30</v>
          </cell>
          <cell r="CI61">
            <v>3</v>
          </cell>
          <cell r="CJ61">
            <v>3</v>
          </cell>
          <cell r="CK61">
            <v>14</v>
          </cell>
          <cell r="CO61">
            <v>4</v>
          </cell>
          <cell r="CQ61">
            <v>24</v>
          </cell>
          <cell r="CU61">
            <v>16</v>
          </cell>
          <cell r="CW61">
            <v>69</v>
          </cell>
          <cell r="DA61">
            <v>17</v>
          </cell>
          <cell r="DC61">
            <v>39</v>
          </cell>
          <cell r="DG61">
            <v>4</v>
          </cell>
          <cell r="DH61">
            <v>1</v>
          </cell>
          <cell r="DI61">
            <v>58</v>
          </cell>
          <cell r="DM61">
            <v>2</v>
          </cell>
          <cell r="DO61">
            <v>22</v>
          </cell>
          <cell r="DS61">
            <v>5</v>
          </cell>
          <cell r="DU61">
            <v>23</v>
          </cell>
          <cell r="DY61">
            <v>5</v>
          </cell>
          <cell r="EA61">
            <v>13</v>
          </cell>
          <cell r="EE61">
            <v>3</v>
          </cell>
          <cell r="EG61">
            <v>8</v>
          </cell>
          <cell r="EK61">
            <v>1</v>
          </cell>
          <cell r="EM61">
            <v>13</v>
          </cell>
          <cell r="ES61">
            <v>3</v>
          </cell>
          <cell r="EW61">
            <v>1</v>
          </cell>
          <cell r="EY61">
            <v>14</v>
          </cell>
          <cell r="FC61">
            <v>1</v>
          </cell>
          <cell r="FE61">
            <v>39</v>
          </cell>
          <cell r="FI61">
            <v>2</v>
          </cell>
          <cell r="FK61">
            <v>18</v>
          </cell>
          <cell r="FO61">
            <v>4</v>
          </cell>
          <cell r="FQ61">
            <v>25</v>
          </cell>
          <cell r="FV61">
            <v>879</v>
          </cell>
          <cell r="FW61">
            <v>29</v>
          </cell>
          <cell r="FY61">
            <v>0.19348448162007484</v>
          </cell>
          <cell r="FZ61">
            <v>0.27358490566037735</v>
          </cell>
        </row>
        <row r="62">
          <cell r="B62" t="str">
            <v>Электронная торговая площадка "Регион"</v>
          </cell>
          <cell r="AI62">
            <v>30</v>
          </cell>
          <cell r="AM62">
            <v>1</v>
          </cell>
          <cell r="AU62">
            <v>9</v>
          </cell>
          <cell r="BE62">
            <v>2</v>
          </cell>
          <cell r="BG62">
            <v>1</v>
          </cell>
          <cell r="CW62">
            <v>1</v>
          </cell>
          <cell r="DA62">
            <v>1</v>
          </cell>
          <cell r="DC62">
            <v>1</v>
          </cell>
          <cell r="DG62">
            <v>1</v>
          </cell>
          <cell r="DM62">
            <v>7</v>
          </cell>
          <cell r="DO62">
            <v>1</v>
          </cell>
          <cell r="DU62">
            <v>2</v>
          </cell>
          <cell r="DY62">
            <v>3</v>
          </cell>
          <cell r="EA62">
            <v>1</v>
          </cell>
          <cell r="EG62">
            <v>2</v>
          </cell>
          <cell r="EK62">
            <v>1</v>
          </cell>
          <cell r="EQ62">
            <v>1</v>
          </cell>
          <cell r="EW62">
            <v>2</v>
          </cell>
          <cell r="EY62">
            <v>8</v>
          </cell>
          <cell r="FE62">
            <v>1</v>
          </cell>
          <cell r="FK62">
            <v>1</v>
          </cell>
          <cell r="FQ62">
            <v>3</v>
          </cell>
          <cell r="FV62">
            <v>80</v>
          </cell>
          <cell r="FW62">
            <v>3</v>
          </cell>
          <cell r="FY62">
            <v>0.14492753623188406</v>
          </cell>
          <cell r="FZ62">
            <v>7.1428571428571425E-2</v>
          </cell>
        </row>
        <row r="63">
          <cell r="B63" t="str">
            <v>Электронный капитал</v>
          </cell>
          <cell r="AC63">
            <v>1</v>
          </cell>
          <cell r="AG63">
            <v>1</v>
          </cell>
          <cell r="AO63">
            <v>5</v>
          </cell>
          <cell r="AU63">
            <v>6</v>
          </cell>
          <cell r="BG63">
            <v>3</v>
          </cell>
          <cell r="BM63">
            <v>2</v>
          </cell>
          <cell r="BS63">
            <v>2</v>
          </cell>
          <cell r="BY63">
            <v>1</v>
          </cell>
          <cell r="CE63">
            <v>1</v>
          </cell>
          <cell r="CK63">
            <v>2</v>
          </cell>
          <cell r="CQ63">
            <v>1</v>
          </cell>
          <cell r="CU63">
            <v>8</v>
          </cell>
          <cell r="CW63">
            <v>1</v>
          </cell>
          <cell r="DI63">
            <v>6</v>
          </cell>
          <cell r="DU63">
            <v>4</v>
          </cell>
          <cell r="EA63">
            <v>5</v>
          </cell>
          <cell r="FV63">
            <v>49</v>
          </cell>
          <cell r="FW63">
            <v>0</v>
          </cell>
          <cell r="FY63">
            <v>7.6086956521739135E-2</v>
          </cell>
          <cell r="FZ63" t="e">
            <v>#DIV/0!</v>
          </cell>
        </row>
        <row r="64">
          <cell r="B64" t="str">
            <v>ЭТП "Пром-Консалтинг"</v>
          </cell>
          <cell r="CO64">
            <v>2</v>
          </cell>
          <cell r="CQ64">
            <v>8</v>
          </cell>
          <cell r="CU64">
            <v>1</v>
          </cell>
          <cell r="CW64">
            <v>4</v>
          </cell>
          <cell r="DA64">
            <v>4</v>
          </cell>
          <cell r="DC64">
            <v>5</v>
          </cell>
          <cell r="DG64">
            <v>7</v>
          </cell>
          <cell r="DI64">
            <v>16</v>
          </cell>
          <cell r="DM64">
            <v>5</v>
          </cell>
          <cell r="DO64">
            <v>16</v>
          </cell>
          <cell r="DS64">
            <v>10</v>
          </cell>
          <cell r="DU64">
            <v>8</v>
          </cell>
          <cell r="DY64">
            <v>2</v>
          </cell>
          <cell r="EA64">
            <v>15</v>
          </cell>
          <cell r="EE64">
            <v>2</v>
          </cell>
          <cell r="EG64">
            <v>10</v>
          </cell>
          <cell r="EK64">
            <v>8</v>
          </cell>
          <cell r="EM64">
            <v>11</v>
          </cell>
          <cell r="EQ64">
            <v>5</v>
          </cell>
          <cell r="ES64">
            <v>49</v>
          </cell>
          <cell r="EW64">
            <v>21</v>
          </cell>
          <cell r="EY64">
            <v>36</v>
          </cell>
          <cell r="FC64">
            <v>11</v>
          </cell>
          <cell r="FE64">
            <v>35</v>
          </cell>
          <cell r="FI64">
            <v>13</v>
          </cell>
          <cell r="FK64">
            <v>16</v>
          </cell>
          <cell r="FV64">
            <v>320</v>
          </cell>
          <cell r="FW64">
            <v>0</v>
          </cell>
          <cell r="FY64">
            <v>0.12057272042200452</v>
          </cell>
          <cell r="FZ64">
            <v>0</v>
          </cell>
        </row>
        <row r="65">
          <cell r="B65" t="str">
            <v>ЭТП "ЮГРА"</v>
          </cell>
          <cell r="FK65">
            <v>2</v>
          </cell>
          <cell r="FV65">
            <v>2</v>
          </cell>
          <cell r="FW65">
            <v>0</v>
          </cell>
          <cell r="FY65">
            <v>0.10526315789473684</v>
          </cell>
          <cell r="FZ65">
            <v>0</v>
          </cell>
        </row>
      </sheetData>
      <sheetData sheetId="14"/>
      <sheetData sheetId="15"/>
      <sheetData sheetId="16">
        <row r="7">
          <cell r="B7" t="str">
            <v>Ru-Trade24</v>
          </cell>
          <cell r="DA7">
            <v>66948.600000000006</v>
          </cell>
          <cell r="FO7">
            <v>545705</v>
          </cell>
          <cell r="FV7">
            <v>0.61265360000000002</v>
          </cell>
          <cell r="FW7">
            <v>0.545705</v>
          </cell>
          <cell r="FY7">
            <v>0.20421786666666666</v>
          </cell>
          <cell r="FZ7">
            <v>0.2728525</v>
          </cell>
          <cell r="GB7">
            <v>1.0891774460792332</v>
          </cell>
          <cell r="GC7">
            <v>1.063959836225385</v>
          </cell>
        </row>
        <row r="8">
          <cell r="B8" t="str">
            <v>АИСТ</v>
          </cell>
          <cell r="CQ8">
            <v>45237185.539999999</v>
          </cell>
          <cell r="CW8">
            <v>182182106.99000001</v>
          </cell>
          <cell r="DA8">
            <v>99596250</v>
          </cell>
          <cell r="DC8">
            <v>10448295.17</v>
          </cell>
          <cell r="DU8">
            <v>201010</v>
          </cell>
          <cell r="EE8">
            <v>8051000</v>
          </cell>
          <cell r="EG8">
            <v>12674016.84</v>
          </cell>
          <cell r="EK8">
            <v>20436336.940000001</v>
          </cell>
          <cell r="EM8">
            <v>133047887.55</v>
          </cell>
          <cell r="ES8">
            <v>785677</v>
          </cell>
          <cell r="EW8">
            <v>913328</v>
          </cell>
          <cell r="EY8">
            <v>30381528.93</v>
          </cell>
          <cell r="FC8">
            <v>169396073.69</v>
          </cell>
          <cell r="FE8">
            <v>86386836.980000004</v>
          </cell>
          <cell r="FK8">
            <v>7179000</v>
          </cell>
          <cell r="FQ8">
            <v>8875800</v>
          </cell>
          <cell r="FV8">
            <v>815.79233362999992</v>
          </cell>
          <cell r="FW8">
            <v>8.8757999999999999</v>
          </cell>
          <cell r="FY8">
            <v>3.9989820275980388</v>
          </cell>
          <cell r="FZ8">
            <v>8.8757999999999999</v>
          </cell>
          <cell r="GB8">
            <v>0.47889091318430893</v>
          </cell>
          <cell r="GC8">
            <v>0.92531846687384134</v>
          </cell>
        </row>
        <row r="9">
          <cell r="B9" t="str">
            <v>Арбитат</v>
          </cell>
          <cell r="AA9">
            <v>2320000</v>
          </cell>
          <cell r="AC9">
            <v>4784452</v>
          </cell>
          <cell r="AG9">
            <v>1188567.99</v>
          </cell>
          <cell r="AI9">
            <v>543636</v>
          </cell>
          <cell r="AM9">
            <v>13791502.380000001</v>
          </cell>
          <cell r="AO9">
            <v>14078899.699999999</v>
          </cell>
          <cell r="AS9">
            <v>2245370.4</v>
          </cell>
          <cell r="AU9">
            <v>5797230.6799999997</v>
          </cell>
          <cell r="AY9">
            <v>29834000</v>
          </cell>
          <cell r="BA9">
            <v>10608438.050000001</v>
          </cell>
          <cell r="BE9">
            <v>38168991.079999998</v>
          </cell>
          <cell r="BG9">
            <v>16726465.23</v>
          </cell>
          <cell r="BK9">
            <v>912700</v>
          </cell>
          <cell r="BM9">
            <v>5126551.01</v>
          </cell>
          <cell r="BQ9">
            <v>494166680</v>
          </cell>
          <cell r="BR9">
            <v>685000</v>
          </cell>
          <cell r="BS9">
            <v>4066546.3</v>
          </cell>
          <cell r="BW9">
            <v>42367140</v>
          </cell>
          <cell r="BY9">
            <v>158912877.59999999</v>
          </cell>
          <cell r="CC9">
            <v>1937450812.8</v>
          </cell>
          <cell r="CE9">
            <v>184842528.31999999</v>
          </cell>
          <cell r="CI9">
            <v>12917672.800000001</v>
          </cell>
          <cell r="CJ9">
            <v>62067009.899999999</v>
          </cell>
          <cell r="CK9">
            <v>115993035.90000001</v>
          </cell>
          <cell r="CO9">
            <v>1177425.2</v>
          </cell>
          <cell r="CQ9">
            <v>148729613.68000001</v>
          </cell>
          <cell r="CU9">
            <v>805911.48</v>
          </cell>
          <cell r="CW9">
            <v>54865636.789999999</v>
          </cell>
          <cell r="DA9">
            <v>55213000</v>
          </cell>
          <cell r="DC9">
            <v>1694425827.99</v>
          </cell>
          <cell r="DG9">
            <v>8787770.4299999997</v>
          </cell>
          <cell r="DH9">
            <v>23550000</v>
          </cell>
          <cell r="DI9">
            <v>97229035.019999996</v>
          </cell>
          <cell r="DM9">
            <v>290000</v>
          </cell>
          <cell r="DO9">
            <v>41884087.079999998</v>
          </cell>
          <cell r="DS9">
            <v>937508858.02999997</v>
          </cell>
          <cell r="DU9">
            <v>249043883.77000001</v>
          </cell>
          <cell r="DY9">
            <v>56604163.509999998</v>
          </cell>
          <cell r="EA9">
            <v>43294037.579999998</v>
          </cell>
          <cell r="EE9">
            <v>1606631216.0799999</v>
          </cell>
          <cell r="EG9">
            <v>199718689.03</v>
          </cell>
          <cell r="EK9">
            <v>1150660272.8599999</v>
          </cell>
          <cell r="EM9">
            <v>226156559.99000001</v>
          </cell>
          <cell r="EQ9">
            <v>5623285</v>
          </cell>
          <cell r="ES9">
            <v>67514128</v>
          </cell>
          <cell r="EW9">
            <v>16246245.6</v>
          </cell>
          <cell r="EY9">
            <v>1983623.2</v>
          </cell>
          <cell r="FC9">
            <v>3658142.2</v>
          </cell>
          <cell r="FE9">
            <v>84257632.950000003</v>
          </cell>
          <cell r="FI9">
            <v>10671817.550000001</v>
          </cell>
          <cell r="FK9">
            <v>129159327.59999999</v>
          </cell>
          <cell r="FO9">
            <v>11063245.9</v>
          </cell>
          <cell r="FQ9">
            <v>25350928.960000001</v>
          </cell>
          <cell r="FV9">
            <v>10111.700473620002</v>
          </cell>
          <cell r="FW9">
            <v>36.414174860000003</v>
          </cell>
          <cell r="FY9">
            <v>9.0606635068279591</v>
          </cell>
          <cell r="FZ9">
            <v>0.39155026731182796</v>
          </cell>
          <cell r="GB9">
            <v>0.552899874150936</v>
          </cell>
          <cell r="GC9">
            <v>0.2725240758415941</v>
          </cell>
        </row>
        <row r="10">
          <cell r="B10" t="str">
            <v>АрбиТрейд</v>
          </cell>
          <cell r="CE10">
            <v>10500</v>
          </cell>
          <cell r="CQ10">
            <v>270000</v>
          </cell>
          <cell r="FV10">
            <v>0.28050000000000003</v>
          </cell>
          <cell r="FW10">
            <v>0</v>
          </cell>
          <cell r="FY10">
            <v>9.3500000000000014E-2</v>
          </cell>
          <cell r="FZ10" t="e">
            <v>#DIV/0!</v>
          </cell>
          <cell r="GB10">
            <v>0.38163265306122451</v>
          </cell>
          <cell r="GC10" t="e">
            <v>#DIV/0!</v>
          </cell>
        </row>
        <row r="11">
          <cell r="B11" t="str">
            <v>Аукционы Сибири</v>
          </cell>
          <cell r="K11">
            <v>26018211.399999999</v>
          </cell>
          <cell r="O11">
            <v>79603253.939999998</v>
          </cell>
          <cell r="Q11">
            <v>86305839.450000003</v>
          </cell>
          <cell r="U11">
            <v>236778298.63999999</v>
          </cell>
          <cell r="V11">
            <v>2532200</v>
          </cell>
          <cell r="W11">
            <v>94304406.280000001</v>
          </cell>
          <cell r="AA11">
            <v>31719925.190000001</v>
          </cell>
          <cell r="AC11">
            <v>156389639.69</v>
          </cell>
          <cell r="AG11">
            <v>204331133.22</v>
          </cell>
          <cell r="AI11">
            <v>241060209.09999999</v>
          </cell>
          <cell r="AM11">
            <v>142018123.22999999</v>
          </cell>
          <cell r="AO11">
            <v>252970099.55000001</v>
          </cell>
          <cell r="AS11">
            <v>310641788.05000001</v>
          </cell>
          <cell r="AU11">
            <v>331273751.08999997</v>
          </cell>
          <cell r="AY11">
            <v>104908610.26000001</v>
          </cell>
          <cell r="BA11">
            <v>162222327.80000001</v>
          </cell>
          <cell r="BE11">
            <v>74796729.129999995</v>
          </cell>
          <cell r="BF11">
            <v>20610000</v>
          </cell>
          <cell r="BG11">
            <v>198199279.53999999</v>
          </cell>
          <cell r="BK11">
            <v>63929474.219999999</v>
          </cell>
          <cell r="BM11">
            <v>303632187.69999999</v>
          </cell>
          <cell r="BQ11">
            <v>100397164.54000001</v>
          </cell>
          <cell r="BR11">
            <v>13000000</v>
          </cell>
          <cell r="BS11">
            <v>217754979.71000001</v>
          </cell>
          <cell r="BW11">
            <v>58648492.289999999</v>
          </cell>
          <cell r="BX11">
            <v>12090750</v>
          </cell>
          <cell r="BY11">
            <v>164437303.53999999</v>
          </cell>
          <cell r="CC11">
            <v>116833353.15000001</v>
          </cell>
          <cell r="CE11">
            <v>83445482.760000005</v>
          </cell>
          <cell r="CI11">
            <v>85840764.659999996</v>
          </cell>
          <cell r="CK11">
            <v>159836140.90000001</v>
          </cell>
          <cell r="CL11">
            <v>1865000</v>
          </cell>
          <cell r="CO11">
            <v>40322690.219999999</v>
          </cell>
          <cell r="CP11">
            <v>90000000</v>
          </cell>
          <cell r="CQ11">
            <v>116854079.09</v>
          </cell>
          <cell r="CR11">
            <v>452000</v>
          </cell>
          <cell r="CU11">
            <v>112100287.17</v>
          </cell>
          <cell r="CV11">
            <v>5825000</v>
          </cell>
          <cell r="CW11">
            <v>143844335.33000001</v>
          </cell>
          <cell r="DA11">
            <v>204252019.16999999</v>
          </cell>
          <cell r="DB11">
            <v>68493382</v>
          </cell>
          <cell r="DC11">
            <v>133977329.06</v>
          </cell>
          <cell r="DG11">
            <v>72191214.329999998</v>
          </cell>
          <cell r="DI11">
            <v>142091544.15000001</v>
          </cell>
          <cell r="DM11">
            <v>51874135.770000003</v>
          </cell>
          <cell r="DO11">
            <v>199362961.44999999</v>
          </cell>
          <cell r="DS11">
            <v>82174350.200000003</v>
          </cell>
          <cell r="DU11">
            <v>141952951.22</v>
          </cell>
          <cell r="DY11">
            <v>133574113.20999999</v>
          </cell>
          <cell r="EA11">
            <v>246903027.50999999</v>
          </cell>
          <cell r="EE11">
            <v>9874398.1999999993</v>
          </cell>
          <cell r="EG11">
            <v>270669394.47000003</v>
          </cell>
          <cell r="EK11">
            <v>142549529.69999999</v>
          </cell>
          <cell r="EM11">
            <v>195440159.05000001</v>
          </cell>
          <cell r="EQ11">
            <v>10569285.189999999</v>
          </cell>
          <cell r="ES11">
            <v>87657504.019999996</v>
          </cell>
          <cell r="EW11">
            <v>37274694.07</v>
          </cell>
          <cell r="EY11">
            <v>218960995.88</v>
          </cell>
          <cell r="FB11">
            <v>4893699</v>
          </cell>
          <cell r="FC11">
            <v>21623275.059999999</v>
          </cell>
          <cell r="FE11">
            <v>360314191.85000002</v>
          </cell>
          <cell r="FI11">
            <v>27647568.109999999</v>
          </cell>
          <cell r="FK11">
            <v>791711441.00999999</v>
          </cell>
          <cell r="FO11">
            <v>39069864.369999997</v>
          </cell>
          <cell r="FQ11">
            <v>394876958.11000001</v>
          </cell>
          <cell r="FV11">
            <v>8737.7732970000015</v>
          </cell>
          <cell r="FW11">
            <v>433.94682248000004</v>
          </cell>
          <cell r="FY11">
            <v>1.5930306831358252</v>
          </cell>
          <cell r="FZ11">
            <v>2.1168137681951222</v>
          </cell>
          <cell r="GB11">
            <v>0.43857531945897904</v>
          </cell>
          <cell r="GC11">
            <v>0.5734334495424922</v>
          </cell>
        </row>
        <row r="12">
          <cell r="B12" t="str">
            <v>Банкротство РТ</v>
          </cell>
          <cell r="CW12">
            <v>1326267.75</v>
          </cell>
          <cell r="EA12">
            <v>519212708.68000001</v>
          </cell>
          <cell r="EG12">
            <v>737276155.66999996</v>
          </cell>
          <cell r="EK12">
            <v>2643825.75</v>
          </cell>
          <cell r="EM12">
            <v>88873508.599999994</v>
          </cell>
          <cell r="ES12">
            <v>62423875</v>
          </cell>
          <cell r="EW12">
            <v>4754292</v>
          </cell>
          <cell r="EY12">
            <v>51829600</v>
          </cell>
          <cell r="FE12">
            <v>293384395.63999999</v>
          </cell>
          <cell r="FK12">
            <v>10163710.539999999</v>
          </cell>
          <cell r="FQ12">
            <v>163704296.25</v>
          </cell>
          <cell r="FV12">
            <v>1935.5926358799995</v>
          </cell>
          <cell r="FW12">
            <v>163.70429625</v>
          </cell>
          <cell r="FY12">
            <v>23.320393203373488</v>
          </cell>
          <cell r="FZ12">
            <v>23.386328035714286</v>
          </cell>
          <cell r="GB12">
            <v>0.11016900498141903</v>
          </cell>
          <cell r="GC12">
            <v>0.22053082627186679</v>
          </cell>
        </row>
        <row r="13">
          <cell r="B13" t="str">
            <v>Всероссийская Электронная Торговая Площадка</v>
          </cell>
          <cell r="BQ13">
            <v>11308</v>
          </cell>
          <cell r="BR13">
            <v>41000000</v>
          </cell>
          <cell r="BW13">
            <v>5636387</v>
          </cell>
          <cell r="BY13">
            <v>104038499.73</v>
          </cell>
          <cell r="CC13">
            <v>8559018.5800000001</v>
          </cell>
          <cell r="CI13">
            <v>700000</v>
          </cell>
          <cell r="CK13">
            <v>7633438</v>
          </cell>
          <cell r="CO13">
            <v>3962000</v>
          </cell>
          <cell r="CQ13">
            <v>26265764.390000001</v>
          </cell>
          <cell r="CU13">
            <v>2371860.4</v>
          </cell>
          <cell r="CW13">
            <v>1231330</v>
          </cell>
          <cell r="DA13">
            <v>7296259.6699999999</v>
          </cell>
          <cell r="DC13">
            <v>16610410.98</v>
          </cell>
          <cell r="DG13">
            <v>15398181.380000001</v>
          </cell>
          <cell r="DI13">
            <v>12630586.279999999</v>
          </cell>
          <cell r="DM13">
            <v>54188027.649999999</v>
          </cell>
          <cell r="DO13">
            <v>7683596.4500000002</v>
          </cell>
          <cell r="DS13">
            <v>47462688.850000001</v>
          </cell>
          <cell r="DU13">
            <v>11120475.83</v>
          </cell>
          <cell r="DY13">
            <v>24715029.050000001</v>
          </cell>
          <cell r="EA13">
            <v>27453510.489999998</v>
          </cell>
          <cell r="EE13">
            <v>55334281.859999999</v>
          </cell>
          <cell r="EG13">
            <v>113513643</v>
          </cell>
          <cell r="EK13">
            <v>86429202.920000002</v>
          </cell>
          <cell r="EM13">
            <v>215985491.50999999</v>
          </cell>
          <cell r="EQ13">
            <v>68853078.269999996</v>
          </cell>
          <cell r="ES13">
            <v>281804260.68000001</v>
          </cell>
          <cell r="EW13">
            <v>32737132.02</v>
          </cell>
          <cell r="EY13">
            <v>112610251.13</v>
          </cell>
          <cell r="FC13">
            <v>58719098.049999997</v>
          </cell>
          <cell r="FD13">
            <v>33000000</v>
          </cell>
          <cell r="FE13">
            <v>66136417.560000002</v>
          </cell>
          <cell r="FI13">
            <v>116459582.97</v>
          </cell>
          <cell r="FK13">
            <v>225921963.75999999</v>
          </cell>
          <cell r="FN13">
            <v>38300000</v>
          </cell>
          <cell r="FO13">
            <v>379951149.88999999</v>
          </cell>
          <cell r="FQ13">
            <v>102395304.44</v>
          </cell>
          <cell r="FV13">
            <v>2414.1192307900001</v>
          </cell>
          <cell r="FW13">
            <v>482.34645432999997</v>
          </cell>
          <cell r="FY13">
            <v>2.0201834567280335</v>
          </cell>
          <cell r="FZ13">
            <v>1.9293858173199998</v>
          </cell>
          <cell r="GB13">
            <v>0.11275469676777031</v>
          </cell>
          <cell r="GC13">
            <v>0.13863516222915218</v>
          </cell>
        </row>
        <row r="14">
          <cell r="B14" t="str">
            <v>Межотраслевая торговая система Фабрикант"</v>
          </cell>
          <cell r="C14">
            <v>7076389</v>
          </cell>
          <cell r="E14">
            <v>1421623.99</v>
          </cell>
          <cell r="I14">
            <v>233360167.83000001</v>
          </cell>
          <cell r="K14">
            <v>41262592.840000004</v>
          </cell>
          <cell r="O14">
            <v>360489819.00999999</v>
          </cell>
          <cell r="Q14">
            <v>250686846.66999999</v>
          </cell>
          <cell r="U14">
            <v>286272829.42000002</v>
          </cell>
          <cell r="W14">
            <v>645513884.41999996</v>
          </cell>
          <cell r="AA14">
            <v>575074077.51999998</v>
          </cell>
          <cell r="AC14">
            <v>320558561.97000003</v>
          </cell>
          <cell r="AG14">
            <v>336274075.98000002</v>
          </cell>
          <cell r="AI14">
            <v>552174140.77999997</v>
          </cell>
          <cell r="AM14">
            <v>431162330.00999999</v>
          </cell>
          <cell r="AO14">
            <v>406052818.02999997</v>
          </cell>
          <cell r="AS14">
            <v>554685402.99000001</v>
          </cell>
          <cell r="AU14">
            <v>749942652.09000003</v>
          </cell>
          <cell r="AY14">
            <v>386092000.31999999</v>
          </cell>
          <cell r="BA14">
            <v>563437850.76999998</v>
          </cell>
          <cell r="BE14">
            <v>1920716784.95</v>
          </cell>
          <cell r="BG14">
            <v>510090978.57999998</v>
          </cell>
          <cell r="BK14">
            <v>461050732.30000001</v>
          </cell>
          <cell r="BM14">
            <v>587294930.50999999</v>
          </cell>
          <cell r="BQ14">
            <v>2088223619.0999999</v>
          </cell>
          <cell r="BS14">
            <v>714206607.45000005</v>
          </cell>
          <cell r="BW14">
            <v>374933032.35000002</v>
          </cell>
          <cell r="BY14">
            <v>786420712.10000002</v>
          </cell>
          <cell r="CC14">
            <v>280549823.01999998</v>
          </cell>
          <cell r="CD14">
            <v>5081260</v>
          </cell>
          <cell r="CE14">
            <v>635749170.24000001</v>
          </cell>
          <cell r="CI14">
            <v>721220781.42999995</v>
          </cell>
          <cell r="CJ14">
            <v>2648000</v>
          </cell>
          <cell r="CK14">
            <v>1881797680.1600001</v>
          </cell>
          <cell r="CO14">
            <v>547741884.38</v>
          </cell>
          <cell r="CP14">
            <v>401000</v>
          </cell>
          <cell r="CQ14">
            <v>619372983.78999996</v>
          </cell>
          <cell r="CU14">
            <v>413964268.85000002</v>
          </cell>
          <cell r="CV14">
            <v>102200</v>
          </cell>
          <cell r="CW14">
            <v>832400683.64999998</v>
          </cell>
          <cell r="DA14">
            <v>1120930272.46</v>
          </cell>
          <cell r="DB14">
            <v>700</v>
          </cell>
          <cell r="DC14">
            <v>583315321.79999995</v>
          </cell>
          <cell r="DD14">
            <v>443600</v>
          </cell>
          <cell r="DG14">
            <v>1399522929.95</v>
          </cell>
          <cell r="DH14">
            <v>6134090</v>
          </cell>
          <cell r="DI14">
            <v>995199324.65999997</v>
          </cell>
          <cell r="DM14">
            <v>1534141915.96</v>
          </cell>
          <cell r="DN14">
            <v>65735053.850000001</v>
          </cell>
          <cell r="DO14">
            <v>767460294.95000005</v>
          </cell>
          <cell r="DS14">
            <v>2696896961.1399999</v>
          </cell>
          <cell r="DT14">
            <v>64684700</v>
          </cell>
          <cell r="DU14">
            <v>521572956.91000003</v>
          </cell>
          <cell r="DY14">
            <v>589235825.37</v>
          </cell>
          <cell r="DZ14">
            <v>9301000</v>
          </cell>
          <cell r="EA14">
            <v>570887820.82000005</v>
          </cell>
          <cell r="EE14">
            <v>1044724990.91</v>
          </cell>
          <cell r="EG14">
            <v>21732385.829999998</v>
          </cell>
          <cell r="EK14">
            <v>4168408882.29</v>
          </cell>
          <cell r="EL14">
            <v>452738</v>
          </cell>
          <cell r="EM14">
            <v>99505244.719999999</v>
          </cell>
          <cell r="EQ14">
            <v>521741961.48000002</v>
          </cell>
          <cell r="ES14">
            <v>1671992824.77</v>
          </cell>
          <cell r="EW14">
            <v>937223927.95000005</v>
          </cell>
          <cell r="EX14">
            <v>4231000</v>
          </cell>
          <cell r="EY14">
            <v>604049067.48000002</v>
          </cell>
          <cell r="FC14">
            <v>679571629.04999995</v>
          </cell>
          <cell r="FE14">
            <v>507910870.44999999</v>
          </cell>
          <cell r="FI14">
            <v>399541537.42000002</v>
          </cell>
          <cell r="FK14">
            <v>781742750.16999996</v>
          </cell>
          <cell r="FO14">
            <v>678628228.28999996</v>
          </cell>
          <cell r="FQ14">
            <v>554175207.92999995</v>
          </cell>
          <cell r="FV14">
            <v>43686.601211109999</v>
          </cell>
          <cell r="FW14">
            <v>1232.8034362199999</v>
          </cell>
          <cell r="FY14">
            <v>1.7849479555101124</v>
          </cell>
          <cell r="FZ14">
            <v>2.0143846997058823</v>
          </cell>
          <cell r="GB14">
            <v>0.49287852683071409</v>
          </cell>
          <cell r="GC14">
            <v>0.90016179321173773</v>
          </cell>
        </row>
        <row r="15">
          <cell r="B15" t="str">
            <v>МФБ</v>
          </cell>
          <cell r="AG15">
            <v>650000</v>
          </cell>
          <cell r="AM15">
            <v>6859200.6799999997</v>
          </cell>
          <cell r="AO15">
            <v>43323680</v>
          </cell>
          <cell r="AS15">
            <v>2270683.15</v>
          </cell>
          <cell r="AU15">
            <v>2758101</v>
          </cell>
          <cell r="AY15">
            <v>7800852.4100000001</v>
          </cell>
          <cell r="BA15">
            <v>50400</v>
          </cell>
          <cell r="BE15">
            <v>47544715.700000003</v>
          </cell>
          <cell r="BG15">
            <v>879409.6</v>
          </cell>
          <cell r="BK15">
            <v>740812</v>
          </cell>
          <cell r="BM15">
            <v>2180220.8199999998</v>
          </cell>
          <cell r="BQ15">
            <v>3891904</v>
          </cell>
          <cell r="BW15">
            <v>10189291.5</v>
          </cell>
          <cell r="BY15">
            <v>7183212</v>
          </cell>
          <cell r="CC15">
            <v>319410</v>
          </cell>
          <cell r="CE15">
            <v>5204333.3899999997</v>
          </cell>
          <cell r="CI15">
            <v>74813530</v>
          </cell>
          <cell r="CK15">
            <v>21096889.789999999</v>
          </cell>
          <cell r="CQ15">
            <v>19500061.91</v>
          </cell>
          <cell r="CW15">
            <v>47190535.5</v>
          </cell>
          <cell r="DA15">
            <v>35247140</v>
          </cell>
          <cell r="DC15">
            <v>5639354.0800000001</v>
          </cell>
          <cell r="DG15">
            <v>3800972.03</v>
          </cell>
          <cell r="DI15">
            <v>2966753.3</v>
          </cell>
          <cell r="DM15">
            <v>1012959.6</v>
          </cell>
          <cell r="DO15">
            <v>1661403.28</v>
          </cell>
          <cell r="FV15">
            <v>354.7758257399999</v>
          </cell>
          <cell r="FW15">
            <v>0</v>
          </cell>
          <cell r="FY15">
            <v>1.0313250748255811</v>
          </cell>
          <cell r="FZ15" t="e">
            <v>#DIV/0!</v>
          </cell>
          <cell r="GB15">
            <v>0.23019877226926638</v>
          </cell>
          <cell r="GC15" t="e">
            <v>#DIV/0!</v>
          </cell>
        </row>
        <row r="16">
          <cell r="B16" t="str">
            <v>Открытая торговая площадка</v>
          </cell>
          <cell r="CW16">
            <v>2377847.54</v>
          </cell>
          <cell r="DA16">
            <v>4719236.59</v>
          </cell>
          <cell r="DC16">
            <v>4954103.92</v>
          </cell>
          <cell r="DG16">
            <v>7813578.6200000001</v>
          </cell>
          <cell r="DI16">
            <v>2600000</v>
          </cell>
          <cell r="DM16">
            <v>2084994.41</v>
          </cell>
          <cell r="DU16">
            <v>901000</v>
          </cell>
          <cell r="DY16">
            <v>3167300</v>
          </cell>
          <cell r="EA16">
            <v>1502331.68</v>
          </cell>
          <cell r="FV16">
            <v>30.120392760000001</v>
          </cell>
          <cell r="FW16">
            <v>0</v>
          </cell>
          <cell r="FY16">
            <v>1.7717878094117647</v>
          </cell>
          <cell r="FZ16" t="e">
            <v>#DIV/0!</v>
          </cell>
          <cell r="GB16">
            <v>0.19763206853535867</v>
          </cell>
          <cell r="GC16" t="e">
            <v>#DIV/0!</v>
          </cell>
        </row>
        <row r="17">
          <cell r="B17" t="str">
            <v>Сибирская торговая площадка</v>
          </cell>
          <cell r="O17">
            <v>32500</v>
          </cell>
          <cell r="Q17">
            <v>250000</v>
          </cell>
          <cell r="U17">
            <v>5328526.45</v>
          </cell>
          <cell r="W17">
            <v>171360</v>
          </cell>
          <cell r="AA17">
            <v>43109203.899999999</v>
          </cell>
          <cell r="AC17">
            <v>33376280.329999998</v>
          </cell>
          <cell r="AG17">
            <v>89517464.859999999</v>
          </cell>
          <cell r="AI17">
            <v>29229595.140000001</v>
          </cell>
          <cell r="AM17">
            <v>10256694.76</v>
          </cell>
          <cell r="AO17">
            <v>47712929.159999996</v>
          </cell>
          <cell r="AS17">
            <v>26300589.960000001</v>
          </cell>
          <cell r="AU17">
            <v>97994919.260000005</v>
          </cell>
          <cell r="AY17">
            <v>16047799.390000001</v>
          </cell>
          <cell r="BA17">
            <v>32202845.100000001</v>
          </cell>
          <cell r="BE17">
            <v>163058152.22</v>
          </cell>
          <cell r="BF17">
            <v>2100000</v>
          </cell>
          <cell r="BG17">
            <v>12957350.98</v>
          </cell>
          <cell r="BK17">
            <v>48823083.740000002</v>
          </cell>
          <cell r="BM17">
            <v>43293760.030000001</v>
          </cell>
          <cell r="BQ17">
            <v>114792908.2</v>
          </cell>
          <cell r="BS17">
            <v>13964199.359999999</v>
          </cell>
          <cell r="BW17">
            <v>1807899.25</v>
          </cell>
          <cell r="BY17">
            <v>33800476.149999999</v>
          </cell>
          <cell r="CC17">
            <v>9249735</v>
          </cell>
          <cell r="CE17">
            <v>61572558.520000003</v>
          </cell>
          <cell r="CI17">
            <v>57269100</v>
          </cell>
          <cell r="CK17">
            <v>64829581.649999999</v>
          </cell>
          <cell r="CO17">
            <v>14467666.41</v>
          </cell>
          <cell r="CQ17">
            <v>67895676.870000005</v>
          </cell>
          <cell r="CU17">
            <v>129015966.7</v>
          </cell>
          <cell r="CW17">
            <v>53047123.219999999</v>
          </cell>
          <cell r="DA17">
            <v>49623966.670000002</v>
          </cell>
          <cell r="DC17">
            <v>1062347810.03</v>
          </cell>
          <cell r="DG17">
            <v>26689660.34</v>
          </cell>
          <cell r="DI17">
            <v>65298602.520000003</v>
          </cell>
          <cell r="DM17">
            <v>5024276.67</v>
          </cell>
          <cell r="DO17">
            <v>556911244.52999997</v>
          </cell>
          <cell r="DS17">
            <v>110438011.59999999</v>
          </cell>
          <cell r="DU17">
            <v>183203868.41</v>
          </cell>
          <cell r="DY17">
            <v>23121837.390000001</v>
          </cell>
          <cell r="EA17">
            <v>63084337.229999997</v>
          </cell>
          <cell r="EE17">
            <v>8381494.4699999997</v>
          </cell>
          <cell r="EG17">
            <v>37876803.329999998</v>
          </cell>
          <cell r="EK17">
            <v>42413708.799999997</v>
          </cell>
          <cell r="EM17">
            <v>394863967.50999999</v>
          </cell>
          <cell r="EQ17">
            <v>46835870.450000003</v>
          </cell>
          <cell r="ES17">
            <v>120043081.97</v>
          </cell>
          <cell r="EW17">
            <v>26373480</v>
          </cell>
          <cell r="EY17">
            <v>489761848.35000002</v>
          </cell>
          <cell r="FC17">
            <v>177565071.31</v>
          </cell>
          <cell r="FE17">
            <v>129850929.79000001</v>
          </cell>
          <cell r="FI17">
            <v>6569243.8499999996</v>
          </cell>
          <cell r="FK17">
            <v>338745353.25999999</v>
          </cell>
          <cell r="FO17">
            <v>37195659.799999997</v>
          </cell>
          <cell r="FQ17">
            <v>94864820.719999999</v>
          </cell>
          <cell r="FV17">
            <v>5420.5608956100014</v>
          </cell>
          <cell r="FW17">
            <v>132.06048052</v>
          </cell>
          <cell r="FY17">
            <v>2.2491953923692951</v>
          </cell>
          <cell r="FZ17">
            <v>1.8341733405555556</v>
          </cell>
          <cell r="GB17">
            <v>0.19338711353037258</v>
          </cell>
          <cell r="GC17">
            <v>0.26456330500737568</v>
          </cell>
        </row>
        <row r="18">
          <cell r="B18" t="str">
            <v>ЭТП Агенда"</v>
          </cell>
          <cell r="CK18">
            <v>9305101.1500000004</v>
          </cell>
          <cell r="CO18">
            <v>556500</v>
          </cell>
          <cell r="CQ18">
            <v>44775000</v>
          </cell>
          <cell r="CW18">
            <v>6627420</v>
          </cell>
          <cell r="DC18">
            <v>2884686</v>
          </cell>
          <cell r="DG18">
            <v>6522043.4000000004</v>
          </cell>
          <cell r="DM18">
            <v>1050000</v>
          </cell>
          <cell r="DO18">
            <v>58500</v>
          </cell>
          <cell r="DY18">
            <v>2970000</v>
          </cell>
          <cell r="EA18">
            <v>75699560.730000004</v>
          </cell>
          <cell r="EE18">
            <v>57844860</v>
          </cell>
          <cell r="EG18">
            <v>57353469</v>
          </cell>
          <cell r="EK18">
            <v>1650908.92</v>
          </cell>
          <cell r="EM18">
            <v>43304740</v>
          </cell>
          <cell r="EQ18">
            <v>206136305.30000001</v>
          </cell>
          <cell r="ES18">
            <v>123958949.36</v>
          </cell>
          <cell r="FV18">
            <v>640.69804385999998</v>
          </cell>
          <cell r="FW18">
            <v>0</v>
          </cell>
          <cell r="FY18">
            <v>1.0749967178859061</v>
          </cell>
          <cell r="FZ18" t="e">
            <v>#DIV/0!</v>
          </cell>
          <cell r="GB18">
            <v>0.58827718347732316</v>
          </cell>
          <cell r="GC18" t="e">
            <v>#DIV/0!</v>
          </cell>
        </row>
        <row r="19">
          <cell r="B19" t="str">
            <v>ЭТС24</v>
          </cell>
          <cell r="BK19">
            <v>12403693.050000001</v>
          </cell>
          <cell r="CW19">
            <v>928270.53</v>
          </cell>
          <cell r="DC19">
            <v>249999.15</v>
          </cell>
          <cell r="DG19">
            <v>2517027.75</v>
          </cell>
          <cell r="DI19">
            <v>37800</v>
          </cell>
          <cell r="EA19">
            <v>20000002</v>
          </cell>
          <cell r="FV19">
            <v>36.136792480000004</v>
          </cell>
          <cell r="FW19">
            <v>0</v>
          </cell>
          <cell r="FY19">
            <v>4.5170990600000005</v>
          </cell>
          <cell r="FZ19" t="e">
            <v>#DIV/0!</v>
          </cell>
          <cell r="GB19">
            <v>0.33966913898232626</v>
          </cell>
          <cell r="GC19" t="e">
            <v>#DIV/0!</v>
          </cell>
        </row>
        <row r="20">
          <cell r="B20" t="str">
            <v>«Property Trade»</v>
          </cell>
          <cell r="AA20">
            <v>345297844</v>
          </cell>
          <cell r="AC20">
            <v>173404000</v>
          </cell>
          <cell r="AG20">
            <v>493536</v>
          </cell>
          <cell r="AI20">
            <v>14809859.5</v>
          </cell>
          <cell r="AM20">
            <v>675000</v>
          </cell>
          <cell r="AO20">
            <v>95428581.930000007</v>
          </cell>
          <cell r="AU20">
            <v>1218070</v>
          </cell>
          <cell r="AY20">
            <v>11000000</v>
          </cell>
          <cell r="BA20">
            <v>269182.90000000002</v>
          </cell>
          <cell r="BE20">
            <v>283900000</v>
          </cell>
          <cell r="BG20">
            <v>3948786.17</v>
          </cell>
          <cell r="BK20">
            <v>112600000</v>
          </cell>
          <cell r="BM20">
            <v>102472545.51000001</v>
          </cell>
          <cell r="BQ20">
            <v>200095000</v>
          </cell>
          <cell r="BS20">
            <v>140389018</v>
          </cell>
          <cell r="BY20">
            <v>651522874.75</v>
          </cell>
          <cell r="CE20">
            <v>185735040</v>
          </cell>
          <cell r="CK20">
            <v>192413676.80000001</v>
          </cell>
          <cell r="CQ20">
            <v>98368936.959999993</v>
          </cell>
          <cell r="CW20">
            <v>660000</v>
          </cell>
          <cell r="DC20">
            <v>1753000</v>
          </cell>
          <cell r="DG20">
            <v>66173900</v>
          </cell>
          <cell r="DI20">
            <v>7781400</v>
          </cell>
          <cell r="DM20">
            <v>185762711.86000001</v>
          </cell>
          <cell r="DO20">
            <v>245233453.94999999</v>
          </cell>
          <cell r="DU20">
            <v>179377466</v>
          </cell>
          <cell r="DY20">
            <v>63573719.740000002</v>
          </cell>
          <cell r="EA20">
            <v>22541191.84</v>
          </cell>
          <cell r="EE20">
            <v>535000</v>
          </cell>
          <cell r="EG20">
            <v>81597631.879999995</v>
          </cell>
          <cell r="EK20">
            <v>51585061.299999997</v>
          </cell>
          <cell r="EM20">
            <v>167997742</v>
          </cell>
          <cell r="EQ20">
            <v>37237800</v>
          </cell>
          <cell r="ES20">
            <v>2551000</v>
          </cell>
          <cell r="EY20">
            <v>55668689.549999997</v>
          </cell>
          <cell r="FC20">
            <v>83000000</v>
          </cell>
          <cell r="FE20">
            <v>72015823.189999998</v>
          </cell>
          <cell r="FK20">
            <v>6658076.1100000003</v>
          </cell>
          <cell r="FV20">
            <v>3945.7456199400012</v>
          </cell>
          <cell r="FW20">
            <v>0</v>
          </cell>
          <cell r="FY20">
            <v>12.5261765712381</v>
          </cell>
          <cell r="FZ20" t="e">
            <v>#DIV/0!</v>
          </cell>
          <cell r="GB20">
            <v>0.13172693320553286</v>
          </cell>
          <cell r="GC20" t="e">
            <v>#DIV/0!</v>
          </cell>
        </row>
        <row r="21">
          <cell r="B21" t="str">
            <v>«RUSSIA OnLine»</v>
          </cell>
          <cell r="E21">
            <v>432297</v>
          </cell>
          <cell r="K21">
            <v>4500000</v>
          </cell>
          <cell r="O21">
            <v>16899585.77</v>
          </cell>
          <cell r="Q21">
            <v>13545783.550000001</v>
          </cell>
          <cell r="U21">
            <v>1119387848.98</v>
          </cell>
          <cell r="W21">
            <v>31586615.07</v>
          </cell>
          <cell r="AA21">
            <v>59850504.899999999</v>
          </cell>
          <cell r="AC21">
            <v>147742320.13999999</v>
          </cell>
          <cell r="AG21">
            <v>234229595.08000001</v>
          </cell>
          <cell r="AI21">
            <v>66871226.57</v>
          </cell>
          <cell r="AM21">
            <v>131825901.38</v>
          </cell>
          <cell r="AO21">
            <v>109329797.42</v>
          </cell>
          <cell r="AS21">
            <v>76461522.109999999</v>
          </cell>
          <cell r="AU21">
            <v>86888074.519999996</v>
          </cell>
          <cell r="AY21">
            <v>119240646.13</v>
          </cell>
          <cell r="BA21">
            <v>150458718.46000001</v>
          </cell>
          <cell r="BE21">
            <v>43571580.299999997</v>
          </cell>
          <cell r="BG21">
            <v>149568681.47</v>
          </cell>
          <cell r="BK21">
            <v>21680807.350000001</v>
          </cell>
          <cell r="BM21">
            <v>171709159.75</v>
          </cell>
          <cell r="BQ21">
            <v>15769631.300000001</v>
          </cell>
          <cell r="BS21">
            <v>97203097.700000003</v>
          </cell>
          <cell r="BW21">
            <v>6672712.5</v>
          </cell>
          <cell r="BY21">
            <v>70344632.450000003</v>
          </cell>
          <cell r="CC21">
            <v>604191728.97000003</v>
          </cell>
          <cell r="CE21">
            <v>29163169</v>
          </cell>
          <cell r="CI21">
            <v>44081084.789999999</v>
          </cell>
          <cell r="CJ21">
            <v>3045000</v>
          </cell>
          <cell r="CK21">
            <v>31799902.93</v>
          </cell>
          <cell r="CO21">
            <v>47557123.619999997</v>
          </cell>
          <cell r="CQ21">
            <v>140746353.91999999</v>
          </cell>
          <cell r="CU21">
            <v>21365290.5</v>
          </cell>
          <cell r="CW21">
            <v>42764048.899999999</v>
          </cell>
          <cell r="DA21">
            <v>1978993.15</v>
          </cell>
          <cell r="DC21">
            <v>6772829.2000000002</v>
          </cell>
          <cell r="DG21">
            <v>159574805.55000001</v>
          </cell>
          <cell r="DI21">
            <v>1380942.15</v>
          </cell>
          <cell r="DS21">
            <v>2010733</v>
          </cell>
          <cell r="DU21">
            <v>343350</v>
          </cell>
          <cell r="DY21">
            <v>22667949.949999999</v>
          </cell>
          <cell r="EA21">
            <v>22694107.289999999</v>
          </cell>
          <cell r="EE21">
            <v>102087140.64</v>
          </cell>
          <cell r="EG21">
            <v>18355978.620000001</v>
          </cell>
          <cell r="EK21">
            <v>62903261.5</v>
          </cell>
          <cell r="EM21">
            <v>14569829.310000001</v>
          </cell>
          <cell r="EQ21">
            <v>6841392.0700000003</v>
          </cell>
          <cell r="ES21">
            <v>42148163.619999997</v>
          </cell>
          <cell r="EW21">
            <v>11966000.800000001</v>
          </cell>
          <cell r="EY21">
            <v>35016560.009999998</v>
          </cell>
          <cell r="FC21">
            <v>8290300</v>
          </cell>
          <cell r="FE21">
            <v>105928123.64</v>
          </cell>
          <cell r="FI21">
            <v>154999854.88999999</v>
          </cell>
          <cell r="FK21">
            <v>123652759</v>
          </cell>
          <cell r="FO21">
            <v>15631466.720000001</v>
          </cell>
          <cell r="FQ21">
            <v>12487111</v>
          </cell>
          <cell r="FV21">
            <v>4842.7860946399996</v>
          </cell>
          <cell r="FW21">
            <v>28.118577719999998</v>
          </cell>
          <cell r="FY21">
            <v>3.1860434833157893</v>
          </cell>
          <cell r="FZ21">
            <v>2.1629675169230769</v>
          </cell>
          <cell r="GB21">
            <v>0.5587892905648183</v>
          </cell>
          <cell r="GC21">
            <v>0.12534780256404693</v>
          </cell>
        </row>
        <row r="22">
          <cell r="B22" t="str">
            <v>«Новые информационные сервисы»</v>
          </cell>
          <cell r="BG22">
            <v>2336019</v>
          </cell>
          <cell r="BK22">
            <v>120166925.22</v>
          </cell>
          <cell r="BM22">
            <v>327489210.06</v>
          </cell>
          <cell r="BQ22">
            <v>738420</v>
          </cell>
          <cell r="BS22">
            <v>176288623.65000001</v>
          </cell>
          <cell r="BW22">
            <v>53800</v>
          </cell>
          <cell r="BY22">
            <v>16313085.539999999</v>
          </cell>
          <cell r="CE22">
            <v>52609878.240000002</v>
          </cell>
          <cell r="CI22">
            <v>11718300</v>
          </cell>
          <cell r="CK22">
            <v>40252451.899999999</v>
          </cell>
          <cell r="CO22">
            <v>1624181.64</v>
          </cell>
          <cell r="CQ22">
            <v>354152119.85000002</v>
          </cell>
          <cell r="CU22">
            <v>118948215.26000001</v>
          </cell>
          <cell r="CW22">
            <v>94294889.390000001</v>
          </cell>
          <cell r="DA22">
            <v>5532202</v>
          </cell>
          <cell r="DC22">
            <v>64108094.539999999</v>
          </cell>
          <cell r="DG22">
            <v>7973549.7999999998</v>
          </cell>
          <cell r="DI22">
            <v>55134120.240000002</v>
          </cell>
          <cell r="DM22">
            <v>46618456.039999999</v>
          </cell>
          <cell r="DS22">
            <v>218855626.97999999</v>
          </cell>
          <cell r="DU22">
            <v>29299110.530000001</v>
          </cell>
          <cell r="DY22">
            <v>290853074.49000001</v>
          </cell>
          <cell r="EA22">
            <v>169774392.47999999</v>
          </cell>
          <cell r="EE22">
            <v>70691000.299999997</v>
          </cell>
          <cell r="EG22">
            <v>255746842.22999999</v>
          </cell>
          <cell r="EK22">
            <v>1512009312.0699999</v>
          </cell>
          <cell r="EM22">
            <v>508385396</v>
          </cell>
          <cell r="EQ22">
            <v>1477390144.0899999</v>
          </cell>
          <cell r="ES22">
            <v>234239699.96000001</v>
          </cell>
          <cell r="EW22">
            <v>114858893.69</v>
          </cell>
          <cell r="EY22">
            <v>909822130.75</v>
          </cell>
          <cell r="FC22">
            <v>1348093016.53</v>
          </cell>
          <cell r="FD22">
            <v>120000000</v>
          </cell>
          <cell r="FE22">
            <v>1620160861.03</v>
          </cell>
          <cell r="FI22">
            <v>1759053119.5599999</v>
          </cell>
          <cell r="FK22">
            <v>1393211578.9000001</v>
          </cell>
          <cell r="FO22">
            <v>6639038</v>
          </cell>
          <cell r="FQ22">
            <v>387037892.95999998</v>
          </cell>
          <cell r="FV22">
            <v>13922.473672919998</v>
          </cell>
          <cell r="FW22">
            <v>393.67693095999999</v>
          </cell>
          <cell r="FY22">
            <v>3.3637288410050732</v>
          </cell>
          <cell r="FZ22">
            <v>2.752985531188811</v>
          </cell>
          <cell r="GB22">
            <v>0.12246209760737271</v>
          </cell>
          <cell r="GC22">
            <v>0.54730789285208314</v>
          </cell>
        </row>
        <row r="23">
          <cell r="B23" t="str">
            <v>«Региональная Торговая площадка»</v>
          </cell>
          <cell r="U23">
            <v>2960656.6</v>
          </cell>
          <cell r="W23">
            <v>6709409</v>
          </cell>
          <cell r="AA23">
            <v>2206864.5</v>
          </cell>
          <cell r="AC23">
            <v>729000</v>
          </cell>
          <cell r="AG23">
            <v>908693874.05999994</v>
          </cell>
          <cell r="AI23">
            <v>2824750</v>
          </cell>
          <cell r="AM23">
            <v>392509396.44999999</v>
          </cell>
          <cell r="AN23">
            <v>9876000</v>
          </cell>
          <cell r="AO23">
            <v>40922490</v>
          </cell>
          <cell r="AS23">
            <v>60409260.43</v>
          </cell>
          <cell r="AU23">
            <v>38147810</v>
          </cell>
          <cell r="AY23">
            <v>3956988</v>
          </cell>
          <cell r="BA23">
            <v>90643288.049999997</v>
          </cell>
          <cell r="BE23">
            <v>1210163.3</v>
          </cell>
          <cell r="BG23">
            <v>34786627.329999998</v>
          </cell>
          <cell r="BK23">
            <v>11371900</v>
          </cell>
          <cell r="BM23">
            <v>7319959.96</v>
          </cell>
          <cell r="BQ23">
            <v>181442782.5</v>
          </cell>
          <cell r="BS23">
            <v>56549459.189999998</v>
          </cell>
          <cell r="BW23">
            <v>54076305.960000001</v>
          </cell>
          <cell r="BY23">
            <v>38243898.890000001</v>
          </cell>
          <cell r="CC23">
            <v>5649792.1900000004</v>
          </cell>
          <cell r="CE23">
            <v>261896409.91</v>
          </cell>
          <cell r="CI23">
            <v>2171792.08</v>
          </cell>
          <cell r="CK23">
            <v>8082464.3799999999</v>
          </cell>
          <cell r="CO23">
            <v>110085791.06999999</v>
          </cell>
          <cell r="CQ23">
            <v>11204419.210000001</v>
          </cell>
          <cell r="CU23">
            <v>34079584.719999999</v>
          </cell>
          <cell r="CW23">
            <v>38176070.030000001</v>
          </cell>
          <cell r="DA23">
            <v>6205500</v>
          </cell>
          <cell r="DC23">
            <v>20542275.760000002</v>
          </cell>
          <cell r="DG23">
            <v>116608491.31999999</v>
          </cell>
          <cell r="DI23">
            <v>40908878.75</v>
          </cell>
          <cell r="DM23">
            <v>35846673.75</v>
          </cell>
          <cell r="DO23">
            <v>25492283.699999999</v>
          </cell>
          <cell r="DS23">
            <v>12019458.039999999</v>
          </cell>
          <cell r="DU23">
            <v>57805426.409999996</v>
          </cell>
          <cell r="DY23">
            <v>11779168.4</v>
          </cell>
          <cell r="EA23">
            <v>63617991.07</v>
          </cell>
          <cell r="EE23">
            <v>3492469.81</v>
          </cell>
          <cell r="EF23">
            <v>465338240.76999998</v>
          </cell>
          <cell r="EG23">
            <v>59582059.710000001</v>
          </cell>
          <cell r="EJ23">
            <v>6982210</v>
          </cell>
          <cell r="EK23">
            <v>576659251.00999999</v>
          </cell>
          <cell r="EM23">
            <v>315246113.04000002</v>
          </cell>
          <cell r="EQ23">
            <v>83111982.049999997</v>
          </cell>
          <cell r="ES23">
            <v>18054033.989999998</v>
          </cell>
          <cell r="EW23">
            <v>16955194.920000002</v>
          </cell>
          <cell r="EY23">
            <v>549206818.67999995</v>
          </cell>
          <cell r="FB23">
            <v>63155000</v>
          </cell>
          <cell r="FC23">
            <v>6130784.5800000001</v>
          </cell>
          <cell r="FE23">
            <v>123504812.38</v>
          </cell>
          <cell r="FI23">
            <v>83945656.219999999</v>
          </cell>
          <cell r="FK23">
            <v>102906479.92</v>
          </cell>
          <cell r="FO23">
            <v>12903160.85</v>
          </cell>
          <cell r="FQ23">
            <v>50623598.329999998</v>
          </cell>
          <cell r="FV23">
            <v>5345.5612212700016</v>
          </cell>
          <cell r="FW23">
            <v>63.526759179999999</v>
          </cell>
          <cell r="FY23">
            <v>3.1705582569810211</v>
          </cell>
          <cell r="FZ23">
            <v>0.65491504309278348</v>
          </cell>
          <cell r="GB23">
            <v>0.65727296685660075</v>
          </cell>
          <cell r="GC23">
            <v>6.6007161996553029E-2</v>
          </cell>
        </row>
        <row r="24">
          <cell r="B24" t="str">
            <v>«Системы ЭЛектронных Торгов»</v>
          </cell>
          <cell r="E24">
            <v>2900234.4</v>
          </cell>
          <cell r="O24">
            <v>75576431.099999994</v>
          </cell>
          <cell r="Q24">
            <v>8863796.5700000003</v>
          </cell>
          <cell r="U24">
            <v>44218923.969999999</v>
          </cell>
          <cell r="V24">
            <v>1242150</v>
          </cell>
          <cell r="W24">
            <v>45008466.770000003</v>
          </cell>
          <cell r="AA24">
            <v>44708864.960000001</v>
          </cell>
          <cell r="AC24">
            <v>94976593.659999996</v>
          </cell>
          <cell r="AG24">
            <v>31511331.48</v>
          </cell>
          <cell r="AI24">
            <v>4179718</v>
          </cell>
          <cell r="AM24">
            <v>18861229.859999999</v>
          </cell>
          <cell r="AO24">
            <v>217549069.24000001</v>
          </cell>
          <cell r="AS24">
            <v>17964869.449999999</v>
          </cell>
          <cell r="AU24">
            <v>31558586.800000001</v>
          </cell>
          <cell r="AY24">
            <v>104319402.75</v>
          </cell>
          <cell r="BA24">
            <v>48339116.359999999</v>
          </cell>
          <cell r="BE24">
            <v>88505902.099999994</v>
          </cell>
          <cell r="BF24">
            <v>182336423</v>
          </cell>
          <cell r="BG24">
            <v>7734755.0099999998</v>
          </cell>
          <cell r="BK24">
            <v>63414132.600000001</v>
          </cell>
          <cell r="BM24">
            <v>107750517.58</v>
          </cell>
          <cell r="BQ24">
            <v>28994970.5</v>
          </cell>
          <cell r="BS24">
            <v>177629424.41999999</v>
          </cell>
          <cell r="BW24">
            <v>20101098.899999999</v>
          </cell>
          <cell r="BY24">
            <v>52372785.119999997</v>
          </cell>
          <cell r="CC24">
            <v>4518611.9000000004</v>
          </cell>
          <cell r="CE24">
            <v>51787481.740000002</v>
          </cell>
          <cell r="CI24">
            <v>13777142.5</v>
          </cell>
          <cell r="CK24">
            <v>30731296.5</v>
          </cell>
          <cell r="CO24">
            <v>171985942.59999999</v>
          </cell>
          <cell r="CQ24">
            <v>39766074.43</v>
          </cell>
          <cell r="CU24">
            <v>37588396.200000003</v>
          </cell>
          <cell r="CW24">
            <v>182835501.25</v>
          </cell>
          <cell r="DA24">
            <v>42039290.649999999</v>
          </cell>
          <cell r="DC24">
            <v>17425000</v>
          </cell>
          <cell r="DG24">
            <v>116964598.58</v>
          </cell>
          <cell r="DI24">
            <v>67591410.829999998</v>
          </cell>
          <cell r="DM24">
            <v>60527664.409999996</v>
          </cell>
          <cell r="DO24">
            <v>368557911.85000002</v>
          </cell>
          <cell r="DS24">
            <v>12169674.199999999</v>
          </cell>
          <cell r="DU24">
            <v>64647641.859999999</v>
          </cell>
          <cell r="DY24">
            <v>25734688.460000001</v>
          </cell>
          <cell r="EA24">
            <v>50919528.229999997</v>
          </cell>
          <cell r="ED24">
            <v>19265119.649999999</v>
          </cell>
          <cell r="EE24">
            <v>25554484.690000001</v>
          </cell>
          <cell r="EF24">
            <v>7504200</v>
          </cell>
          <cell r="EG24">
            <v>107795095.08</v>
          </cell>
          <cell r="EK24">
            <v>124515309.52</v>
          </cell>
          <cell r="EM24">
            <v>191355988.56999999</v>
          </cell>
          <cell r="EQ24">
            <v>83444972.430000007</v>
          </cell>
          <cell r="ES24">
            <v>107768751.23</v>
          </cell>
          <cell r="EW24">
            <v>295605914.19999999</v>
          </cell>
          <cell r="EY24">
            <v>57589856.579999998</v>
          </cell>
          <cell r="FC24">
            <v>8606140.1300000008</v>
          </cell>
          <cell r="FE24">
            <v>210050297.56999999</v>
          </cell>
          <cell r="FI24">
            <v>14026208.17</v>
          </cell>
          <cell r="FK24">
            <v>146933934.38</v>
          </cell>
          <cell r="FO24">
            <v>24389386.199999999</v>
          </cell>
          <cell r="FQ24">
            <v>233738261.52000001</v>
          </cell>
          <cell r="FV24">
            <v>4538.3305707100008</v>
          </cell>
          <cell r="FW24">
            <v>258.12764772000003</v>
          </cell>
          <cell r="FY24">
            <v>2.8417849534815285</v>
          </cell>
          <cell r="FZ24">
            <v>3.1867610829629633</v>
          </cell>
          <cell r="GB24">
            <v>0.29760318401803282</v>
          </cell>
          <cell r="GC24" t="e">
            <v>#DIV/0!</v>
          </cell>
        </row>
        <row r="25">
          <cell r="B25" t="str">
            <v>«ТЕНДЕР ГАРАНТ»</v>
          </cell>
          <cell r="AI25">
            <v>4005627.43</v>
          </cell>
          <cell r="AN25">
            <v>88315000</v>
          </cell>
          <cell r="AO25">
            <v>75329719.609999999</v>
          </cell>
          <cell r="AS25">
            <v>11887920.08</v>
          </cell>
          <cell r="AU25">
            <v>3338853.93</v>
          </cell>
          <cell r="AY25">
            <v>39454071.299999997</v>
          </cell>
          <cell r="BA25">
            <v>19910025.879999999</v>
          </cell>
          <cell r="BE25">
            <v>470158080.30000001</v>
          </cell>
          <cell r="BG25">
            <v>68264717.719999999</v>
          </cell>
          <cell r="BK25">
            <v>11768264.6</v>
          </cell>
          <cell r="BM25">
            <v>30035720.030000001</v>
          </cell>
          <cell r="BQ25">
            <v>135681130</v>
          </cell>
          <cell r="BS25">
            <v>37642667.590000004</v>
          </cell>
          <cell r="BW25">
            <v>46014921.600000001</v>
          </cell>
          <cell r="BY25">
            <v>249094651.50999999</v>
          </cell>
          <cell r="CC25">
            <v>3115200</v>
          </cell>
          <cell r="CE25">
            <v>2146999.73</v>
          </cell>
          <cell r="CI25">
            <v>185090916.69</v>
          </cell>
          <cell r="CK25">
            <v>20026461.239999998</v>
          </cell>
          <cell r="CO25">
            <v>13766305</v>
          </cell>
          <cell r="CQ25">
            <v>37841044.759999998</v>
          </cell>
          <cell r="CU25">
            <v>703500</v>
          </cell>
          <cell r="CW25">
            <v>26995129.5</v>
          </cell>
          <cell r="DA25">
            <v>49080266.700000003</v>
          </cell>
          <cell r="DC25">
            <v>74800313.230000004</v>
          </cell>
          <cell r="DG25">
            <v>3151494</v>
          </cell>
          <cell r="DI25">
            <v>311195894.95999998</v>
          </cell>
          <cell r="DM25">
            <v>8897939969.75</v>
          </cell>
          <cell r="DO25">
            <v>11542121.67</v>
          </cell>
          <cell r="DS25">
            <v>2691150</v>
          </cell>
          <cell r="DU25">
            <v>1203553503</v>
          </cell>
          <cell r="DY25">
            <v>9765000</v>
          </cell>
          <cell r="EA25">
            <v>17814821.420000002</v>
          </cell>
          <cell r="EE25">
            <v>6810044.9100000001</v>
          </cell>
          <cell r="EG25">
            <v>99546255.560000002</v>
          </cell>
          <cell r="EK25">
            <v>121293178.8</v>
          </cell>
          <cell r="EM25">
            <v>100946280.15000001</v>
          </cell>
          <cell r="EQ25">
            <v>120802757.25</v>
          </cell>
          <cell r="ES25">
            <v>21705099.989999998</v>
          </cell>
          <cell r="EW25">
            <v>50863362.090000004</v>
          </cell>
          <cell r="EY25">
            <v>89218549.5</v>
          </cell>
          <cell r="FC25">
            <v>10333294.1</v>
          </cell>
          <cell r="FE25">
            <v>38441212.25</v>
          </cell>
          <cell r="FI25">
            <v>10876919.41</v>
          </cell>
          <cell r="FK25">
            <v>182099007.62</v>
          </cell>
          <cell r="FO25">
            <v>107078</v>
          </cell>
          <cell r="FQ25">
            <v>9753000</v>
          </cell>
          <cell r="FV25">
            <v>13024.917502859998</v>
          </cell>
          <cell r="FW25">
            <v>9.8600779999999997</v>
          </cell>
          <cell r="FY25">
            <v>30.220226224733175</v>
          </cell>
          <cell r="FZ25">
            <v>3.2866926666666667</v>
          </cell>
          <cell r="GB25">
            <v>0.5346025451289359</v>
          </cell>
          <cell r="GC25">
            <v>1.0650505246898578</v>
          </cell>
        </row>
        <row r="26">
          <cell r="B26" t="str">
            <v>«Электрон-Март»</v>
          </cell>
          <cell r="AY26">
            <v>1428730.4</v>
          </cell>
          <cell r="BK26">
            <v>1088337.6299999999</v>
          </cell>
          <cell r="BM26">
            <v>465673.64</v>
          </cell>
          <cell r="BQ26">
            <v>13500</v>
          </cell>
          <cell r="BS26">
            <v>71069</v>
          </cell>
          <cell r="FV26">
            <v>3.0673106699999999</v>
          </cell>
          <cell r="FW26">
            <v>0</v>
          </cell>
          <cell r="FY26">
            <v>0.14606241285714286</v>
          </cell>
          <cell r="FZ26" t="e">
            <v>#DIV/0!</v>
          </cell>
          <cell r="GB26">
            <v>2.0090306639249156</v>
          </cell>
          <cell r="GC26" t="e">
            <v>#DIV/0!</v>
          </cell>
        </row>
        <row r="27">
          <cell r="B27" t="str">
            <v>«Электронная площадка «Вердиктъ»</v>
          </cell>
          <cell r="W27">
            <v>3520000</v>
          </cell>
          <cell r="AA27">
            <v>48554731.700000003</v>
          </cell>
          <cell r="AC27">
            <v>37468052.600000001</v>
          </cell>
          <cell r="AG27">
            <v>92315626.200000003</v>
          </cell>
          <cell r="AI27">
            <v>2448420.35</v>
          </cell>
          <cell r="AM27">
            <v>11864842.869999999</v>
          </cell>
          <cell r="AO27">
            <v>15980813.07</v>
          </cell>
          <cell r="AS27">
            <v>11665891.25</v>
          </cell>
          <cell r="AU27">
            <v>24464842.899999999</v>
          </cell>
          <cell r="AY27">
            <v>1718850</v>
          </cell>
          <cell r="BA27">
            <v>4605392.84</v>
          </cell>
          <cell r="BE27">
            <v>23889285.84</v>
          </cell>
          <cell r="BG27">
            <v>25330151.489999998</v>
          </cell>
          <cell r="BK27">
            <v>23986581.300000001</v>
          </cell>
          <cell r="BM27">
            <v>341327477.38</v>
          </cell>
          <cell r="BQ27">
            <v>10693663</v>
          </cell>
          <cell r="BS27">
            <v>81988938.290000007</v>
          </cell>
          <cell r="BW27">
            <v>42633775</v>
          </cell>
          <cell r="BY27">
            <v>23300854.460000001</v>
          </cell>
          <cell r="CC27">
            <v>5436240</v>
          </cell>
          <cell r="CE27">
            <v>5784301.7400000002</v>
          </cell>
          <cell r="CI27">
            <v>47857030.090000004</v>
          </cell>
          <cell r="CK27">
            <v>34730927.109999999</v>
          </cell>
          <cell r="CO27">
            <v>1342368</v>
          </cell>
          <cell r="CQ27">
            <v>49623663.909999996</v>
          </cell>
          <cell r="CU27">
            <v>119006409.65000001</v>
          </cell>
          <cell r="CW27">
            <v>179717808.21000001</v>
          </cell>
          <cell r="DA27">
            <v>20014150.98</v>
          </cell>
          <cell r="DC27">
            <v>26072746.91</v>
          </cell>
          <cell r="DG27">
            <v>63312053.329999998</v>
          </cell>
          <cell r="DI27">
            <v>30803441.23</v>
          </cell>
          <cell r="DM27">
            <v>111107794.2</v>
          </cell>
          <cell r="DO27">
            <v>88220130.400000006</v>
          </cell>
          <cell r="DS27">
            <v>195889035.66</v>
          </cell>
          <cell r="DU27">
            <v>76267210.170000002</v>
          </cell>
          <cell r="DY27">
            <v>2252697.35</v>
          </cell>
          <cell r="EA27">
            <v>86602095.280000001</v>
          </cell>
          <cell r="EE27">
            <v>75179462.159999996</v>
          </cell>
          <cell r="EG27">
            <v>72039554.739999995</v>
          </cell>
          <cell r="EK27">
            <v>55830663.090000004</v>
          </cell>
          <cell r="EM27">
            <v>72101544.290000007</v>
          </cell>
          <cell r="EQ27">
            <v>26287025.879999999</v>
          </cell>
          <cell r="ES27">
            <v>30942762.550000001</v>
          </cell>
          <cell r="EW27">
            <v>4484710.57</v>
          </cell>
          <cell r="EY27">
            <v>48660051.659999996</v>
          </cell>
          <cell r="FC27">
            <v>22789934.600000001</v>
          </cell>
          <cell r="FE27">
            <v>173085899.53999999</v>
          </cell>
          <cell r="FI27">
            <v>33675724.630000003</v>
          </cell>
          <cell r="FK27">
            <v>76768729.549999997</v>
          </cell>
          <cell r="FO27">
            <v>17516516</v>
          </cell>
          <cell r="FQ27">
            <v>23302127.120000001</v>
          </cell>
          <cell r="FV27">
            <v>2704.4630011400009</v>
          </cell>
          <cell r="FW27">
            <v>40.818643120000004</v>
          </cell>
          <cell r="FY27">
            <v>1.6233271315366151</v>
          </cell>
          <cell r="FZ27">
            <v>1.2369285793939395</v>
          </cell>
          <cell r="GB27">
            <v>0.4251254011831424</v>
          </cell>
          <cell r="GC27">
            <v>0.6957007291334627</v>
          </cell>
        </row>
        <row r="28">
          <cell r="B28" t="str">
            <v>«Электронная торговая площадка ELECTRO-TORGI.RU»</v>
          </cell>
          <cell r="I28">
            <v>701550</v>
          </cell>
          <cell r="K28">
            <v>8245320</v>
          </cell>
          <cell r="O28">
            <v>131746244.75</v>
          </cell>
          <cell r="Q28">
            <v>42468412.859999999</v>
          </cell>
          <cell r="U28">
            <v>90903304.200000003</v>
          </cell>
          <cell r="W28">
            <v>3024048.7</v>
          </cell>
          <cell r="AA28">
            <v>9846728.3599999994</v>
          </cell>
          <cell r="AC28">
            <v>6712410.5300000003</v>
          </cell>
          <cell r="AG28">
            <v>21107320.649999999</v>
          </cell>
          <cell r="AH28">
            <v>85833</v>
          </cell>
          <cell r="AI28">
            <v>20882895.68</v>
          </cell>
          <cell r="AM28">
            <v>213500</v>
          </cell>
          <cell r="AO28">
            <v>8609210</v>
          </cell>
          <cell r="AS28">
            <v>5796028.9500000002</v>
          </cell>
          <cell r="AU28">
            <v>24872662.550000001</v>
          </cell>
          <cell r="AY28">
            <v>33037636.989999998</v>
          </cell>
          <cell r="BA28">
            <v>84179703.849999994</v>
          </cell>
          <cell r="BE28">
            <v>853310005.88</v>
          </cell>
          <cell r="BG28">
            <v>52978201.909999996</v>
          </cell>
          <cell r="BK28">
            <v>7789976.9699999997</v>
          </cell>
          <cell r="BM28">
            <v>7750540.3200000003</v>
          </cell>
          <cell r="BQ28">
            <v>2456857.5499999998</v>
          </cell>
          <cell r="BS28">
            <v>4492212.7699999996</v>
          </cell>
          <cell r="BY28">
            <v>7683376.5599999996</v>
          </cell>
          <cell r="CC28">
            <v>5150000</v>
          </cell>
          <cell r="CE28">
            <v>1934995</v>
          </cell>
          <cell r="CI28">
            <v>229848908</v>
          </cell>
          <cell r="CK28">
            <v>112058239.59</v>
          </cell>
          <cell r="CO28">
            <v>5390670</v>
          </cell>
          <cell r="CQ28">
            <v>15571105.85</v>
          </cell>
          <cell r="CU28">
            <v>1033200</v>
          </cell>
          <cell r="CW28">
            <v>5046090.01</v>
          </cell>
          <cell r="DA28">
            <v>27925017.149999999</v>
          </cell>
          <cell r="DC28">
            <v>38766086.789999999</v>
          </cell>
          <cell r="DG28">
            <v>6436122</v>
          </cell>
          <cell r="DH28">
            <v>10414750.710000001</v>
          </cell>
          <cell r="DI28">
            <v>2136841.02</v>
          </cell>
          <cell r="DM28">
            <v>283219012.60000002</v>
          </cell>
          <cell r="DO28">
            <v>20515747.699999999</v>
          </cell>
          <cell r="DS28">
            <v>12367384.07</v>
          </cell>
          <cell r="DU28">
            <v>6270922.8799999999</v>
          </cell>
          <cell r="EA28">
            <v>36503503.770000003</v>
          </cell>
          <cell r="EE28">
            <v>3332308.85</v>
          </cell>
          <cell r="EG28">
            <v>77477811.75</v>
          </cell>
          <cell r="EK28">
            <v>71388.45</v>
          </cell>
          <cell r="EM28">
            <v>54707387.009999998</v>
          </cell>
          <cell r="EQ28">
            <v>5062191.26</v>
          </cell>
          <cell r="ES28">
            <v>66589284.939999998</v>
          </cell>
          <cell r="EW28">
            <v>1955875.75</v>
          </cell>
          <cell r="EY28">
            <v>38029910.710000001</v>
          </cell>
          <cell r="FC28">
            <v>1288578249.1300001</v>
          </cell>
          <cell r="FE28">
            <v>66478821.439999998</v>
          </cell>
          <cell r="FI28">
            <v>1545875742.0699999</v>
          </cell>
          <cell r="FK28">
            <v>72985433.640000001</v>
          </cell>
          <cell r="FO28">
            <v>370570486.80000001</v>
          </cell>
          <cell r="FQ28">
            <v>9350202.0999999996</v>
          </cell>
          <cell r="FV28">
            <v>5850.5476740700005</v>
          </cell>
          <cell r="FW28">
            <v>379.92068890000002</v>
          </cell>
          <cell r="FY28">
            <v>5.8505476740700004</v>
          </cell>
          <cell r="FZ28">
            <v>5.0656091853333338</v>
          </cell>
          <cell r="GB28">
            <v>0.46840407861917721</v>
          </cell>
          <cell r="GC28">
            <v>0.31722855829923974</v>
          </cell>
        </row>
        <row r="29">
          <cell r="B29" t="str">
            <v>B2B-Center</v>
          </cell>
          <cell r="C29">
            <v>14318223</v>
          </cell>
          <cell r="E29">
            <v>2989687.1</v>
          </cell>
          <cell r="I29">
            <v>188410542.90000001</v>
          </cell>
          <cell r="K29">
            <v>2157222.7599999998</v>
          </cell>
          <cell r="O29">
            <v>343235519.74000001</v>
          </cell>
          <cell r="Q29">
            <v>184509319.59</v>
          </cell>
          <cell r="U29">
            <v>242399763.71000001</v>
          </cell>
          <cell r="W29">
            <v>290852833.30000001</v>
          </cell>
          <cell r="AA29">
            <v>146793518.96000001</v>
          </cell>
          <cell r="AC29">
            <v>187517085.81</v>
          </cell>
          <cell r="AG29">
            <v>441027645.70999998</v>
          </cell>
          <cell r="AI29">
            <v>167544285.06999999</v>
          </cell>
          <cell r="AM29">
            <v>191194502.21000001</v>
          </cell>
          <cell r="AO29">
            <v>344556952.44</v>
          </cell>
          <cell r="AS29">
            <v>255931247.03</v>
          </cell>
          <cell r="AU29">
            <v>137512994</v>
          </cell>
          <cell r="AY29">
            <v>205109456.69</v>
          </cell>
          <cell r="BA29">
            <v>221654747</v>
          </cell>
          <cell r="BE29">
            <v>209050441.94</v>
          </cell>
          <cell r="BG29">
            <v>802596112.12</v>
          </cell>
          <cell r="BK29">
            <v>130880481.22</v>
          </cell>
          <cell r="BM29">
            <v>384619524.75999999</v>
          </cell>
          <cell r="BQ29">
            <v>162643006.34</v>
          </cell>
          <cell r="BS29">
            <v>365047034.66000003</v>
          </cell>
          <cell r="BW29">
            <v>484091472.41000003</v>
          </cell>
          <cell r="BY29">
            <v>72093678.650000006</v>
          </cell>
          <cell r="CC29">
            <v>397758672.99000001</v>
          </cell>
          <cell r="CE29">
            <v>186009447.65000001</v>
          </cell>
          <cell r="CI29">
            <v>2955678963.0799999</v>
          </cell>
          <cell r="CK29">
            <v>215758136.52000001</v>
          </cell>
          <cell r="CO29">
            <v>586340570.86000001</v>
          </cell>
          <cell r="CQ29">
            <v>95748776.120000005</v>
          </cell>
          <cell r="CU29">
            <v>77445966.939999998</v>
          </cell>
          <cell r="CW29">
            <v>281576152.14999998</v>
          </cell>
          <cell r="DA29">
            <v>1602206259.8099999</v>
          </cell>
          <cell r="DC29">
            <v>342692387.76999998</v>
          </cell>
          <cell r="DG29">
            <v>174590327.75999999</v>
          </cell>
          <cell r="DI29">
            <v>469802433.80000001</v>
          </cell>
          <cell r="DM29">
            <v>452419404.33999997</v>
          </cell>
          <cell r="DO29">
            <v>3313434837.5</v>
          </cell>
          <cell r="DS29">
            <v>301186</v>
          </cell>
          <cell r="DU29">
            <v>42708216.18</v>
          </cell>
          <cell r="DY29">
            <v>12701987.130000001</v>
          </cell>
          <cell r="EA29">
            <v>13557263.75</v>
          </cell>
          <cell r="EE29">
            <v>1008000</v>
          </cell>
          <cell r="EG29">
            <v>131197770.33</v>
          </cell>
          <cell r="EM29">
            <v>50108320.020000003</v>
          </cell>
          <cell r="ES29">
            <v>214144254.44</v>
          </cell>
          <cell r="EW29">
            <v>2292260</v>
          </cell>
          <cell r="EY29">
            <v>260159362.05000001</v>
          </cell>
          <cell r="FE29">
            <v>60492913.25</v>
          </cell>
          <cell r="FK29">
            <v>247687793.06</v>
          </cell>
          <cell r="FQ29">
            <v>206164640.44999999</v>
          </cell>
          <cell r="FV29">
            <v>18572.723603070008</v>
          </cell>
          <cell r="FW29">
            <v>206.16464044999998</v>
          </cell>
          <cell r="FY29">
            <v>3.7780153789808804</v>
          </cell>
          <cell r="FZ29">
            <v>2.7488618726666663</v>
          </cell>
          <cell r="GB29">
            <v>0.46870546627574855</v>
          </cell>
          <cell r="GC29">
            <v>0.41878923961201048</v>
          </cell>
        </row>
        <row r="30">
          <cell r="B30" t="str">
            <v>KARTOTEKA.RU</v>
          </cell>
          <cell r="AC30">
            <v>92721200</v>
          </cell>
          <cell r="AG30">
            <v>96505000</v>
          </cell>
          <cell r="AI30">
            <v>437174.01</v>
          </cell>
          <cell r="AM30">
            <v>4686900</v>
          </cell>
          <cell r="AO30">
            <v>991415.42</v>
          </cell>
          <cell r="AS30">
            <v>14440462.5</v>
          </cell>
          <cell r="AU30">
            <v>41988332.270000003</v>
          </cell>
          <cell r="AY30">
            <v>78875648</v>
          </cell>
          <cell r="BA30">
            <v>34253399.289999999</v>
          </cell>
          <cell r="BE30">
            <v>61192010.75</v>
          </cell>
          <cell r="BG30">
            <v>7574795.7400000002</v>
          </cell>
          <cell r="BK30">
            <v>38238148.600000001</v>
          </cell>
          <cell r="BM30">
            <v>26628175.52</v>
          </cell>
          <cell r="BQ30">
            <v>49350</v>
          </cell>
          <cell r="BW30">
            <v>226102.08</v>
          </cell>
          <cell r="BY30">
            <v>83700</v>
          </cell>
          <cell r="CC30">
            <v>7849314.1600000001</v>
          </cell>
          <cell r="CE30">
            <v>42388936.780000001</v>
          </cell>
          <cell r="CI30">
            <v>623500</v>
          </cell>
          <cell r="CK30">
            <v>134215.41</v>
          </cell>
          <cell r="CO30">
            <v>1187400</v>
          </cell>
          <cell r="CQ30">
            <v>23882376.66</v>
          </cell>
          <cell r="CW30">
            <v>20228859.079999998</v>
          </cell>
          <cell r="DC30">
            <v>16742780</v>
          </cell>
          <cell r="DG30">
            <v>7003200</v>
          </cell>
          <cell r="DI30">
            <v>34788135.170000002</v>
          </cell>
          <cell r="DM30">
            <v>1861280</v>
          </cell>
          <cell r="DO30">
            <v>5237019.25</v>
          </cell>
          <cell r="DS30">
            <v>16113926.300000001</v>
          </cell>
          <cell r="DU30">
            <v>13282689.85</v>
          </cell>
          <cell r="DY30">
            <v>148000</v>
          </cell>
          <cell r="EA30">
            <v>351000</v>
          </cell>
          <cell r="EK30">
            <v>300000</v>
          </cell>
          <cell r="EM30">
            <v>21768507.600000001</v>
          </cell>
          <cell r="ES30">
            <v>3992983.34</v>
          </cell>
          <cell r="EW30">
            <v>610240</v>
          </cell>
          <cell r="EY30">
            <v>7648974.7199999997</v>
          </cell>
          <cell r="FC30">
            <v>26910247.559999999</v>
          </cell>
          <cell r="FE30">
            <v>132749593</v>
          </cell>
          <cell r="FI30">
            <v>2580200</v>
          </cell>
          <cell r="FK30">
            <v>1379008</v>
          </cell>
          <cell r="FO30">
            <v>4369259.05</v>
          </cell>
          <cell r="FQ30">
            <v>1214740</v>
          </cell>
          <cell r="FV30">
            <v>894.23820010999987</v>
          </cell>
          <cell r="FW30">
            <v>5.5839990500000001</v>
          </cell>
          <cell r="FY30">
            <v>1.4016272728996864</v>
          </cell>
          <cell r="FZ30">
            <v>0.69799988125000001</v>
          </cell>
          <cell r="GB30">
            <v>0.50798758062523663</v>
          </cell>
          <cell r="GC30">
            <v>0.76578191915074989</v>
          </cell>
        </row>
        <row r="31">
          <cell r="B31" t="str">
            <v>UralBidIn</v>
          </cell>
          <cell r="AM31">
            <v>7437166.4500000002</v>
          </cell>
          <cell r="AO31">
            <v>307879619.68000001</v>
          </cell>
          <cell r="AU31">
            <v>850800</v>
          </cell>
          <cell r="BE31">
            <v>126913075.2</v>
          </cell>
          <cell r="BG31">
            <v>3472227</v>
          </cell>
          <cell r="BK31">
            <v>41291218.049999997</v>
          </cell>
          <cell r="BM31">
            <v>49182407.100000001</v>
          </cell>
          <cell r="BS31">
            <v>138836576.25</v>
          </cell>
          <cell r="BY31">
            <v>42258631.5</v>
          </cell>
          <cell r="CC31">
            <v>2452950</v>
          </cell>
          <cell r="CE31">
            <v>96583308.700000003</v>
          </cell>
          <cell r="CI31">
            <v>12315600</v>
          </cell>
          <cell r="CK31">
            <v>3573591.51</v>
          </cell>
          <cell r="CO31">
            <v>9721000</v>
          </cell>
          <cell r="CQ31">
            <v>78717780</v>
          </cell>
          <cell r="CU31">
            <v>1634286461.9400001</v>
          </cell>
          <cell r="CW31">
            <v>122001780.59999999</v>
          </cell>
          <cell r="DC31">
            <v>59834700</v>
          </cell>
          <cell r="DG31">
            <v>57345376</v>
          </cell>
          <cell r="DI31">
            <v>46200000</v>
          </cell>
          <cell r="DU31">
            <v>18151151</v>
          </cell>
          <cell r="DY31">
            <v>400014400</v>
          </cell>
          <cell r="EA31">
            <v>4371500</v>
          </cell>
          <cell r="EE31">
            <v>5893500</v>
          </cell>
          <cell r="EG31">
            <v>56439879</v>
          </cell>
          <cell r="EK31">
            <v>22825300</v>
          </cell>
          <cell r="EM31">
            <v>29510500</v>
          </cell>
          <cell r="EQ31">
            <v>34047500</v>
          </cell>
          <cell r="ES31">
            <v>18612041.890000001</v>
          </cell>
          <cell r="EY31">
            <v>240180.57</v>
          </cell>
          <cell r="FC31">
            <v>176000</v>
          </cell>
          <cell r="FE31">
            <v>26492300</v>
          </cell>
          <cell r="FI31">
            <v>1524732.42</v>
          </cell>
          <cell r="FK31">
            <v>22163147.989999998</v>
          </cell>
          <cell r="FV31">
            <v>3481.6164028499998</v>
          </cell>
          <cell r="FW31">
            <v>0</v>
          </cell>
          <cell r="FY31">
            <v>21.359609833435581</v>
          </cell>
          <cell r="FZ31" t="e">
            <v>#DIV/0!</v>
          </cell>
          <cell r="GB31">
            <v>0.42583150901141964</v>
          </cell>
          <cell r="GC31" t="e">
            <v>#DIV/0!</v>
          </cell>
        </row>
        <row r="32">
          <cell r="B32" t="str">
            <v>uTender</v>
          </cell>
          <cell r="C32">
            <v>133454327.39</v>
          </cell>
          <cell r="E32">
            <v>94360065.739999995</v>
          </cell>
          <cell r="I32">
            <v>96976100</v>
          </cell>
          <cell r="K32">
            <v>279861989.76999998</v>
          </cell>
          <cell r="O32">
            <v>192284810.94999999</v>
          </cell>
          <cell r="Q32">
            <v>365901399.81</v>
          </cell>
          <cell r="U32">
            <v>558141925.50999999</v>
          </cell>
          <cell r="V32">
            <v>7100000</v>
          </cell>
          <cell r="W32">
            <v>488498038.74000001</v>
          </cell>
          <cell r="AA32">
            <v>1472270950</v>
          </cell>
          <cell r="AB32">
            <v>8565914</v>
          </cell>
          <cell r="AC32">
            <v>597316632.82000005</v>
          </cell>
          <cell r="AG32">
            <v>303798977.47000003</v>
          </cell>
          <cell r="AH32">
            <v>2183818</v>
          </cell>
          <cell r="AI32">
            <v>1460244832.25</v>
          </cell>
          <cell r="AM32">
            <v>237592951.72999999</v>
          </cell>
          <cell r="AN32">
            <v>117219330</v>
          </cell>
          <cell r="AO32">
            <v>333531580.63999999</v>
          </cell>
          <cell r="AS32">
            <v>508148914.95999998</v>
          </cell>
          <cell r="AU32">
            <v>852757519.21000004</v>
          </cell>
          <cell r="AY32">
            <v>1137101767.8099999</v>
          </cell>
          <cell r="BA32">
            <v>447307306.36000001</v>
          </cell>
          <cell r="BE32">
            <v>550685995.64999998</v>
          </cell>
          <cell r="BG32">
            <v>339884720.57999998</v>
          </cell>
          <cell r="BK32">
            <v>146576771.88999999</v>
          </cell>
          <cell r="BM32">
            <v>457091567.20999998</v>
          </cell>
          <cell r="BQ32">
            <v>1052837709.24</v>
          </cell>
          <cell r="BR32">
            <v>17000000</v>
          </cell>
          <cell r="BS32">
            <v>497960416.85000002</v>
          </cell>
          <cell r="BW32">
            <v>62635448.090000004</v>
          </cell>
          <cell r="BY32">
            <v>612012476.65999997</v>
          </cell>
          <cell r="CC32">
            <v>127609958.91</v>
          </cell>
          <cell r="CD32">
            <v>297684169</v>
          </cell>
          <cell r="CE32">
            <v>759321403.25999999</v>
          </cell>
          <cell r="CI32">
            <v>119171747.22</v>
          </cell>
          <cell r="CK32">
            <v>759262443.72000003</v>
          </cell>
          <cell r="CO32">
            <v>1122077715.5999999</v>
          </cell>
          <cell r="CQ32">
            <v>283514802.16000003</v>
          </cell>
          <cell r="CU32">
            <v>1194662773.0799999</v>
          </cell>
          <cell r="CW32">
            <v>328720244.88</v>
          </cell>
          <cell r="DA32">
            <v>97256762.840000004</v>
          </cell>
          <cell r="DC32">
            <v>598953608.20000005</v>
          </cell>
          <cell r="DG32">
            <v>582358687.88</v>
          </cell>
          <cell r="DI32">
            <v>204781877.72999999</v>
          </cell>
          <cell r="DM32">
            <v>159916492</v>
          </cell>
          <cell r="DO32">
            <v>745519674</v>
          </cell>
          <cell r="DS32">
            <v>33035758.010000002</v>
          </cell>
          <cell r="DU32">
            <v>231440130.88</v>
          </cell>
          <cell r="DY32">
            <v>1718879297.3800001</v>
          </cell>
          <cell r="DZ32">
            <v>6540097.2999999998</v>
          </cell>
          <cell r="EA32">
            <v>182578247.44</v>
          </cell>
          <cell r="EE32">
            <v>152038760.87</v>
          </cell>
          <cell r="EG32">
            <v>632821378.23000002</v>
          </cell>
          <cell r="EK32">
            <v>61019389.030000001</v>
          </cell>
          <cell r="EM32">
            <v>330073604.69</v>
          </cell>
          <cell r="EQ32">
            <v>352215820.27999997</v>
          </cell>
          <cell r="ES32">
            <v>597849312.27999997</v>
          </cell>
          <cell r="EW32">
            <v>446755056.81</v>
          </cell>
          <cell r="EY32">
            <v>478894616.94999999</v>
          </cell>
          <cell r="FC32">
            <v>287646257.47000003</v>
          </cell>
          <cell r="FE32">
            <v>290476496.85000002</v>
          </cell>
          <cell r="FI32">
            <v>122187937.75</v>
          </cell>
          <cell r="FK32">
            <v>399409944.13999999</v>
          </cell>
          <cell r="FO32">
            <v>121882847.13</v>
          </cell>
          <cell r="FQ32">
            <v>220667449.63</v>
          </cell>
          <cell r="FV32">
            <v>27478.529022929997</v>
          </cell>
          <cell r="FW32">
            <v>342.55029675999998</v>
          </cell>
          <cell r="FY32">
            <v>2.2545560406079748</v>
          </cell>
          <cell r="FZ32">
            <v>1.0540009131076922</v>
          </cell>
          <cell r="GB32">
            <v>0.39394315686943404</v>
          </cell>
          <cell r="GC32">
            <v>0.25478599171324007</v>
          </cell>
        </row>
        <row r="33">
          <cell r="B33" t="str">
            <v>АКОСТА info</v>
          </cell>
          <cell r="AG33">
            <v>1518500</v>
          </cell>
          <cell r="AI33">
            <v>32756485</v>
          </cell>
          <cell r="AM33">
            <v>2633000</v>
          </cell>
          <cell r="AO33">
            <v>16820426</v>
          </cell>
          <cell r="AS33">
            <v>8083644.1100000003</v>
          </cell>
          <cell r="AU33">
            <v>198440650.50999999</v>
          </cell>
          <cell r="AY33">
            <v>480515</v>
          </cell>
          <cell r="BA33">
            <v>61982046.75</v>
          </cell>
          <cell r="BE33">
            <v>81171517.299999997</v>
          </cell>
          <cell r="BG33">
            <v>175897506.27000001</v>
          </cell>
          <cell r="BK33">
            <v>27905120.800000001</v>
          </cell>
          <cell r="BM33">
            <v>49550661.100000001</v>
          </cell>
          <cell r="BQ33">
            <v>217431920</v>
          </cell>
          <cell r="BS33">
            <v>43090938.439999998</v>
          </cell>
          <cell r="BW33">
            <v>37793982.100000001</v>
          </cell>
          <cell r="BY33">
            <v>33811336.859999999</v>
          </cell>
          <cell r="CC33">
            <v>89266062.939999998</v>
          </cell>
          <cell r="CE33">
            <v>21466185.48</v>
          </cell>
          <cell r="CI33">
            <v>126712848.8</v>
          </cell>
          <cell r="CK33">
            <v>166480878.63</v>
          </cell>
          <cell r="CO33">
            <v>63876863.990000002</v>
          </cell>
          <cell r="CQ33">
            <v>9534893.5500000007</v>
          </cell>
          <cell r="CU33">
            <v>28706772.579999998</v>
          </cell>
          <cell r="CW33">
            <v>202442082.97999999</v>
          </cell>
          <cell r="DA33">
            <v>236159120</v>
          </cell>
          <cell r="DC33">
            <v>32076796.190000001</v>
          </cell>
          <cell r="DG33">
            <v>7938327.3799999999</v>
          </cell>
          <cell r="DI33">
            <v>22102876.469999999</v>
          </cell>
          <cell r="DM33">
            <v>444789085.05000001</v>
          </cell>
          <cell r="DO33">
            <v>67498098.090000004</v>
          </cell>
          <cell r="DU33">
            <v>60147055.560000002</v>
          </cell>
          <cell r="DY33">
            <v>107792765.59999999</v>
          </cell>
          <cell r="EA33">
            <v>122157273.34999999</v>
          </cell>
          <cell r="EE33">
            <v>23109690.600000001</v>
          </cell>
          <cell r="EG33">
            <v>78764219.530000001</v>
          </cell>
          <cell r="EK33">
            <v>5825277.7000000002</v>
          </cell>
          <cell r="EM33">
            <v>180908114.31999999</v>
          </cell>
          <cell r="EQ33">
            <v>13457160.699999999</v>
          </cell>
          <cell r="ES33">
            <v>52127528</v>
          </cell>
          <cell r="EW33">
            <v>74984855.819999993</v>
          </cell>
          <cell r="EY33">
            <v>19993978.370000001</v>
          </cell>
          <cell r="FC33">
            <v>49228566.43</v>
          </cell>
          <cell r="FE33">
            <v>54346109.020000003</v>
          </cell>
          <cell r="FI33">
            <v>23758437.649999999</v>
          </cell>
          <cell r="FK33">
            <v>81244417.959999993</v>
          </cell>
          <cell r="FO33">
            <v>78789.97</v>
          </cell>
          <cell r="FQ33">
            <v>145116775.47</v>
          </cell>
          <cell r="FV33">
            <v>3601.4601584199995</v>
          </cell>
          <cell r="FW33">
            <v>145.19556544</v>
          </cell>
          <cell r="FY33">
            <v>3.4629424600192302</v>
          </cell>
          <cell r="FZ33">
            <v>3.820935932631579</v>
          </cell>
          <cell r="GB33">
            <v>0.52285420670829208</v>
          </cell>
          <cell r="GC33">
            <v>0.28196414904437173</v>
          </cell>
        </row>
        <row r="34">
          <cell r="B34" t="str">
            <v>Альфалот</v>
          </cell>
          <cell r="AO34">
            <v>8293290.4000000004</v>
          </cell>
          <cell r="AY34">
            <v>1617210050.5799999</v>
          </cell>
          <cell r="BA34">
            <v>293167287.55000001</v>
          </cell>
          <cell r="BE34">
            <v>8019104.7999999998</v>
          </cell>
          <cell r="BG34">
            <v>856925.1</v>
          </cell>
          <cell r="BK34">
            <v>29741720</v>
          </cell>
          <cell r="BM34">
            <v>128627795.48999999</v>
          </cell>
          <cell r="BQ34">
            <v>43629979.460000001</v>
          </cell>
          <cell r="BS34">
            <v>2010150</v>
          </cell>
          <cell r="BW34">
            <v>52612203.439999998</v>
          </cell>
          <cell r="BY34">
            <v>21620683.969999999</v>
          </cell>
          <cell r="CC34">
            <v>85003942.5</v>
          </cell>
          <cell r="CD34">
            <v>4210500</v>
          </cell>
          <cell r="CE34">
            <v>4438190.49</v>
          </cell>
          <cell r="CI34">
            <v>33710500</v>
          </cell>
          <cell r="CK34">
            <v>118222115.27</v>
          </cell>
          <cell r="CO34">
            <v>2145000</v>
          </cell>
          <cell r="CQ34">
            <v>100766031.28</v>
          </cell>
          <cell r="CU34">
            <v>3662152.15</v>
          </cell>
          <cell r="CW34">
            <v>22061319.32</v>
          </cell>
          <cell r="DA34">
            <v>43892460.729999997</v>
          </cell>
          <cell r="DC34">
            <v>114713794.79000001</v>
          </cell>
          <cell r="DG34">
            <v>320982241.01999998</v>
          </cell>
          <cell r="DI34">
            <v>38528936.460000001</v>
          </cell>
          <cell r="DM34">
            <v>1439705.43</v>
          </cell>
          <cell r="DN34">
            <v>32000575.199999999</v>
          </cell>
          <cell r="DO34">
            <v>46081560</v>
          </cell>
          <cell r="DS34">
            <v>302235719.80000001</v>
          </cell>
          <cell r="DT34">
            <v>774766839.99000001</v>
          </cell>
          <cell r="DU34">
            <v>11937410.82</v>
          </cell>
          <cell r="DY34">
            <v>17723804</v>
          </cell>
          <cell r="EA34">
            <v>314491881.49000001</v>
          </cell>
          <cell r="EE34">
            <v>5609837.7000000002</v>
          </cell>
          <cell r="EG34">
            <v>165702841.37</v>
          </cell>
          <cell r="EK34">
            <v>25579676.350000001</v>
          </cell>
          <cell r="EM34">
            <v>94752469.030000001</v>
          </cell>
          <cell r="EQ34">
            <v>407772510</v>
          </cell>
          <cell r="ES34">
            <v>13706990.300000001</v>
          </cell>
          <cell r="EW34">
            <v>21656909.719999999</v>
          </cell>
          <cell r="EY34">
            <v>10708221.470000001</v>
          </cell>
          <cell r="FC34">
            <v>4939864.22</v>
          </cell>
          <cell r="FD34">
            <v>12049620</v>
          </cell>
          <cell r="FE34">
            <v>20389824.25</v>
          </cell>
          <cell r="FI34">
            <v>57361972.899999999</v>
          </cell>
          <cell r="FK34">
            <v>167682871.61000001</v>
          </cell>
          <cell r="FO34">
            <v>189187471.46000001</v>
          </cell>
          <cell r="FQ34">
            <v>24227341.890000001</v>
          </cell>
          <cell r="FV34">
            <v>5820.1322938000003</v>
          </cell>
          <cell r="FW34">
            <v>213.41481335000003</v>
          </cell>
          <cell r="FY34">
            <v>4.8704035931380751</v>
          </cell>
          <cell r="FZ34">
            <v>3.2335577780303035</v>
          </cell>
          <cell r="GB34">
            <v>0.5692818013822406</v>
          </cell>
          <cell r="GC34">
            <v>0.33267604513107457</v>
          </cell>
        </row>
        <row r="35">
          <cell r="B35" t="str">
            <v>Аукцион-центр</v>
          </cell>
          <cell r="AC35">
            <v>4200000</v>
          </cell>
          <cell r="AM35">
            <v>6399200</v>
          </cell>
          <cell r="AO35">
            <v>1934284.5</v>
          </cell>
          <cell r="AS35">
            <v>8516949.1999999993</v>
          </cell>
          <cell r="AU35">
            <v>15075720</v>
          </cell>
          <cell r="AY35">
            <v>3220001.1</v>
          </cell>
          <cell r="BA35">
            <v>37821296</v>
          </cell>
          <cell r="BE35">
            <v>20986997.5</v>
          </cell>
          <cell r="BG35">
            <v>100563541.76000001</v>
          </cell>
          <cell r="BK35">
            <v>145030455</v>
          </cell>
          <cell r="BM35">
            <v>35499935.509999998</v>
          </cell>
          <cell r="BQ35">
            <v>288314841.32999998</v>
          </cell>
          <cell r="BR35">
            <v>600000</v>
          </cell>
          <cell r="BS35">
            <v>46069090.479999997</v>
          </cell>
          <cell r="BW35">
            <v>14091320</v>
          </cell>
          <cell r="BY35">
            <v>20600830.66</v>
          </cell>
          <cell r="CC35">
            <v>7110756.5599999996</v>
          </cell>
          <cell r="CE35">
            <v>131684221.84</v>
          </cell>
          <cell r="CI35">
            <v>129835777.44</v>
          </cell>
          <cell r="CK35">
            <v>16636286.140000001</v>
          </cell>
          <cell r="CO35">
            <v>23623943.199999999</v>
          </cell>
          <cell r="CQ35">
            <v>101700565.45999999</v>
          </cell>
          <cell r="CU35">
            <v>20615312</v>
          </cell>
          <cell r="CW35">
            <v>112950345.94</v>
          </cell>
          <cell r="DA35">
            <v>26375618.600000001</v>
          </cell>
          <cell r="DC35">
            <v>89598587.489999995</v>
          </cell>
          <cell r="DG35">
            <v>29604451</v>
          </cell>
          <cell r="DI35">
            <v>4506952</v>
          </cell>
          <cell r="DM35">
            <v>17815939.710000001</v>
          </cell>
          <cell r="DO35">
            <v>58430956.219999999</v>
          </cell>
          <cell r="DS35">
            <v>26462570.210000001</v>
          </cell>
          <cell r="DU35">
            <v>47548090.890000001</v>
          </cell>
          <cell r="DY35">
            <v>35340224.899999999</v>
          </cell>
          <cell r="EA35">
            <v>58892200.189999998</v>
          </cell>
          <cell r="EE35">
            <v>20290799</v>
          </cell>
          <cell r="EG35">
            <v>45647308.539999999</v>
          </cell>
          <cell r="EK35">
            <v>1082648400</v>
          </cell>
          <cell r="EM35">
            <v>37928364.109999999</v>
          </cell>
          <cell r="EQ35">
            <v>131680299.94</v>
          </cell>
          <cell r="ES35">
            <v>52463323</v>
          </cell>
          <cell r="EW35">
            <v>18591749.18</v>
          </cell>
          <cell r="EY35">
            <v>9651200.3200000003</v>
          </cell>
          <cell r="FC35">
            <v>89619219</v>
          </cell>
          <cell r="FE35">
            <v>145031984.56</v>
          </cell>
          <cell r="FI35">
            <v>21358327</v>
          </cell>
          <cell r="FK35">
            <v>439898915.67000002</v>
          </cell>
          <cell r="FO35">
            <v>40048542.030000001</v>
          </cell>
          <cell r="FQ35">
            <v>107466523.79000001</v>
          </cell>
          <cell r="FV35">
            <v>3929.9822189700003</v>
          </cell>
          <cell r="FW35">
            <v>147.51506581999999</v>
          </cell>
          <cell r="FY35">
            <v>1.6219489141436236</v>
          </cell>
          <cell r="FZ35">
            <v>0.44298818564564563</v>
          </cell>
          <cell r="GB35">
            <v>0.58923944361395375</v>
          </cell>
          <cell r="GC35">
            <v>0.39453351388156321</v>
          </cell>
        </row>
        <row r="36">
          <cell r="B36" t="str">
            <v>Аукционы Дальнего Востока</v>
          </cell>
          <cell r="BA36">
            <v>7905900</v>
          </cell>
          <cell r="BE36">
            <v>21255150</v>
          </cell>
          <cell r="BK36">
            <v>3939037.2</v>
          </cell>
          <cell r="CC36">
            <v>4550000</v>
          </cell>
          <cell r="CQ36">
            <v>11459</v>
          </cell>
          <cell r="CW36">
            <v>253600</v>
          </cell>
          <cell r="DA36">
            <v>92998018.700000003</v>
          </cell>
          <cell r="FK36">
            <v>4387750</v>
          </cell>
          <cell r="FO36">
            <v>5282506.7699999996</v>
          </cell>
          <cell r="FV36">
            <v>140.58342167000001</v>
          </cell>
          <cell r="FW36">
            <v>5.2825067699999995</v>
          </cell>
          <cell r="FY36">
            <v>6.1123226813043479</v>
          </cell>
          <cell r="FZ36">
            <v>5.2825067699999995</v>
          </cell>
          <cell r="GB36">
            <v>0.86813104929870444</v>
          </cell>
          <cell r="GC36">
            <v>1.0199999991890214</v>
          </cell>
        </row>
        <row r="37">
          <cell r="B37" t="str">
            <v>Балтийская электронная площадка</v>
          </cell>
          <cell r="I37">
            <v>14300000</v>
          </cell>
          <cell r="O37">
            <v>52810783.140000001</v>
          </cell>
          <cell r="U37">
            <v>146210592.40000001</v>
          </cell>
          <cell r="AA37">
            <v>75351800</v>
          </cell>
          <cell r="AC37">
            <v>20000000</v>
          </cell>
          <cell r="AG37">
            <v>164080300</v>
          </cell>
          <cell r="AI37">
            <v>139374002.44</v>
          </cell>
          <cell r="AM37">
            <v>350070743.77999997</v>
          </cell>
          <cell r="AN37">
            <v>48906700</v>
          </cell>
          <cell r="AO37">
            <v>47346534.369999997</v>
          </cell>
          <cell r="AS37">
            <v>62327538.07</v>
          </cell>
          <cell r="AT37">
            <v>96100000</v>
          </cell>
          <cell r="AU37">
            <v>19027338.859999999</v>
          </cell>
          <cell r="AY37">
            <v>88973388.599999994</v>
          </cell>
          <cell r="AZ37">
            <v>214055500</v>
          </cell>
          <cell r="BA37">
            <v>154826892.63999999</v>
          </cell>
          <cell r="BE37">
            <v>336168285.43000001</v>
          </cell>
          <cell r="BF37">
            <v>110000</v>
          </cell>
          <cell r="BG37">
            <v>139491528.63999999</v>
          </cell>
          <cell r="BK37">
            <v>241932433.03999999</v>
          </cell>
          <cell r="BL37">
            <v>23850000</v>
          </cell>
          <cell r="BM37">
            <v>42022267.560000002</v>
          </cell>
          <cell r="BQ37">
            <v>459931931.85000002</v>
          </cell>
          <cell r="BR37">
            <v>2328000</v>
          </cell>
          <cell r="BS37">
            <v>13712909.689999999</v>
          </cell>
          <cell r="BW37">
            <v>51450838.299999997</v>
          </cell>
          <cell r="BX37">
            <v>25000000</v>
          </cell>
          <cell r="BY37">
            <v>31918613.289999999</v>
          </cell>
          <cell r="CC37">
            <v>1179592742.8299999</v>
          </cell>
          <cell r="CE37">
            <v>202675485.74000001</v>
          </cell>
          <cell r="CI37">
            <v>52681929.520000003</v>
          </cell>
          <cell r="CJ37">
            <v>299783400</v>
          </cell>
          <cell r="CK37">
            <v>81475889.659999996</v>
          </cell>
          <cell r="CO37">
            <v>201358691.72999999</v>
          </cell>
          <cell r="CQ37">
            <v>184290315.18000001</v>
          </cell>
          <cell r="CU37">
            <v>69357514.599999994</v>
          </cell>
          <cell r="CW37">
            <v>141615877.03999999</v>
          </cell>
          <cell r="DA37">
            <v>7846900</v>
          </cell>
          <cell r="DC37">
            <v>280008246.94</v>
          </cell>
          <cell r="DG37">
            <v>217328170.80000001</v>
          </cell>
          <cell r="DI37">
            <v>160827365.34</v>
          </cell>
          <cell r="DM37">
            <v>65626945.539999999</v>
          </cell>
          <cell r="DO37">
            <v>156213684.12</v>
          </cell>
          <cell r="DR37">
            <v>1373.55</v>
          </cell>
          <cell r="DS37">
            <v>29900199.699999999</v>
          </cell>
          <cell r="DU37">
            <v>209740766.22</v>
          </cell>
          <cell r="DY37">
            <v>109854364.8</v>
          </cell>
          <cell r="EA37">
            <v>313495449.62</v>
          </cell>
          <cell r="EE37">
            <v>61331957.899999999</v>
          </cell>
          <cell r="EG37">
            <v>550981324.85000002</v>
          </cell>
          <cell r="EK37">
            <v>165745595.97999999</v>
          </cell>
          <cell r="EM37">
            <v>322581235.10000002</v>
          </cell>
          <cell r="EQ37">
            <v>302846395.69999999</v>
          </cell>
          <cell r="ES37">
            <v>247403764.03999999</v>
          </cell>
          <cell r="EW37">
            <v>78343157.599999994</v>
          </cell>
          <cell r="EY37">
            <v>358530357.75999999</v>
          </cell>
          <cell r="FC37">
            <v>258989721.34999999</v>
          </cell>
          <cell r="FE37">
            <v>369372815.19999999</v>
          </cell>
          <cell r="FI37">
            <v>85457895.150000006</v>
          </cell>
          <cell r="FK37">
            <v>190360774.71000001</v>
          </cell>
          <cell r="FO37">
            <v>87933151.620000005</v>
          </cell>
          <cell r="FQ37">
            <v>115850671.81999999</v>
          </cell>
          <cell r="FV37">
            <v>10221.083053810002</v>
          </cell>
          <cell r="FW37">
            <v>203.78382343999999</v>
          </cell>
          <cell r="FY37">
            <v>3.789797202005933</v>
          </cell>
          <cell r="FZ37">
            <v>1.852580213090909</v>
          </cell>
          <cell r="GB37">
            <v>0.15447249594229931</v>
          </cell>
          <cell r="GC37">
            <v>0.69187340059995928</v>
          </cell>
        </row>
        <row r="38">
          <cell r="B38" t="str">
            <v>Бизнес-Групп</v>
          </cell>
          <cell r="BW38">
            <v>12527698.050000001</v>
          </cell>
          <cell r="BY38">
            <v>11448900</v>
          </cell>
          <cell r="FV38">
            <v>23.97659805</v>
          </cell>
          <cell r="FW38">
            <v>0</v>
          </cell>
          <cell r="FY38">
            <v>11.988299025</v>
          </cell>
          <cell r="FZ38" t="e">
            <v>#DIV/0!</v>
          </cell>
          <cell r="GB38">
            <v>0.17645415672195741</v>
          </cell>
          <cell r="GC38" t="e">
            <v>#DIV/0!</v>
          </cell>
        </row>
        <row r="39">
          <cell r="B39" t="str">
            <v>Владимирский Тендерный Центр</v>
          </cell>
          <cell r="BM39">
            <v>1964592</v>
          </cell>
          <cell r="BQ39">
            <v>2429040</v>
          </cell>
          <cell r="BS39">
            <v>4185000</v>
          </cell>
          <cell r="BY39">
            <v>3708354.02</v>
          </cell>
          <cell r="CE39">
            <v>2751571.05</v>
          </cell>
          <cell r="CI39">
            <v>1611379.55</v>
          </cell>
          <cell r="CK39">
            <v>393750</v>
          </cell>
          <cell r="CO39">
            <v>2083445</v>
          </cell>
          <cell r="CQ39">
            <v>1335000</v>
          </cell>
          <cell r="FV39">
            <v>20.462131620000001</v>
          </cell>
          <cell r="FW39">
            <v>0</v>
          </cell>
          <cell r="FY39">
            <v>0.46504844590909095</v>
          </cell>
          <cell r="FZ39" t="e">
            <v>#DIV/0!</v>
          </cell>
          <cell r="GB39">
            <v>0.31467432969279613</v>
          </cell>
          <cell r="GC39" t="e">
            <v>#DIV/0!</v>
          </cell>
        </row>
        <row r="40">
          <cell r="B40" t="str">
            <v>Единая торговая электронная площадка</v>
          </cell>
          <cell r="AI40">
            <v>56880</v>
          </cell>
          <cell r="AO40">
            <v>93664933.459999993</v>
          </cell>
          <cell r="AS40">
            <v>3285611.05</v>
          </cell>
          <cell r="AU40">
            <v>2299737.94</v>
          </cell>
          <cell r="BG40">
            <v>17546308.289999999</v>
          </cell>
          <cell r="BK40">
            <v>137597.67000000001</v>
          </cell>
          <cell r="BM40">
            <v>5316945.5199999996</v>
          </cell>
          <cell r="BQ40">
            <v>464750</v>
          </cell>
          <cell r="EY40">
            <v>5936961</v>
          </cell>
          <cell r="FC40">
            <v>12018400</v>
          </cell>
          <cell r="FE40">
            <v>2945000</v>
          </cell>
          <cell r="FK40">
            <v>581000</v>
          </cell>
          <cell r="FQ40">
            <v>37900</v>
          </cell>
          <cell r="FV40">
            <v>144.29202492999997</v>
          </cell>
          <cell r="FW40">
            <v>3.7900000000000003E-2</v>
          </cell>
          <cell r="FY40">
            <v>1.5515271497849459</v>
          </cell>
          <cell r="FZ40">
            <v>3.7900000000000003E-2</v>
          </cell>
          <cell r="GB40">
            <v>0.73882132214295027</v>
          </cell>
          <cell r="GC40">
            <v>1.0026455026455027E-2</v>
          </cell>
        </row>
        <row r="41">
          <cell r="B41" t="str">
            <v>ЗАО «Сбербанк-АСТ»</v>
          </cell>
          <cell r="C41">
            <v>66219666.280000001</v>
          </cell>
          <cell r="E41">
            <v>34769354.350000001</v>
          </cell>
          <cell r="I41">
            <v>142332809.65000001</v>
          </cell>
          <cell r="J41">
            <v>616000000</v>
          </cell>
          <cell r="K41">
            <v>158555540.18000001</v>
          </cell>
          <cell r="O41">
            <v>2318430555.21</v>
          </cell>
          <cell r="Q41">
            <v>559585828.12</v>
          </cell>
          <cell r="U41">
            <v>3608154131.6500001</v>
          </cell>
          <cell r="V41">
            <v>138343100</v>
          </cell>
          <cell r="W41">
            <v>751872156.58000004</v>
          </cell>
          <cell r="AA41">
            <v>1008651332.8099999</v>
          </cell>
          <cell r="AC41">
            <v>934336793.13</v>
          </cell>
          <cell r="AG41">
            <v>1140771320.1199999</v>
          </cell>
          <cell r="AH41">
            <v>26792.400000000001</v>
          </cell>
          <cell r="AI41">
            <v>699450208.90999997</v>
          </cell>
          <cell r="AM41">
            <v>1278002999.8800001</v>
          </cell>
          <cell r="AO41">
            <v>859587697.72000003</v>
          </cell>
          <cell r="AS41">
            <v>1862638316.4400001</v>
          </cell>
          <cell r="AU41">
            <v>819188377.21000004</v>
          </cell>
          <cell r="AY41">
            <v>811245606.15999997</v>
          </cell>
          <cell r="AZ41">
            <v>34069200</v>
          </cell>
          <cell r="BA41">
            <v>1283707005.4100001</v>
          </cell>
          <cell r="BE41">
            <v>2944900223.75</v>
          </cell>
          <cell r="BF41">
            <v>64611564</v>
          </cell>
          <cell r="BG41">
            <v>1611383016.71</v>
          </cell>
          <cell r="BK41">
            <v>4034406773.73</v>
          </cell>
          <cell r="BM41">
            <v>1512776963.9400001</v>
          </cell>
          <cell r="BQ41">
            <v>1957763770.0899999</v>
          </cell>
          <cell r="BS41">
            <v>1807420191.74</v>
          </cell>
          <cell r="BW41">
            <v>2288173849.1999998</v>
          </cell>
          <cell r="BY41">
            <v>630797550.62</v>
          </cell>
          <cell r="CC41">
            <v>5108480572.0500002</v>
          </cell>
          <cell r="CD41">
            <v>2314400</v>
          </cell>
          <cell r="CE41">
            <v>748717079.84000003</v>
          </cell>
          <cell r="CI41">
            <v>381123211.98000002</v>
          </cell>
          <cell r="CK41">
            <v>961408653.79999995</v>
          </cell>
          <cell r="CO41">
            <v>2425064646.1900001</v>
          </cell>
          <cell r="CP41">
            <v>155740200</v>
          </cell>
          <cell r="CQ41">
            <v>6389562737.2700005</v>
          </cell>
          <cell r="CU41">
            <v>452832978.82999998</v>
          </cell>
          <cell r="CW41">
            <v>838871599.59000003</v>
          </cell>
          <cell r="DA41">
            <v>1948513067.1400001</v>
          </cell>
          <cell r="DC41">
            <v>453111667.93000001</v>
          </cell>
          <cell r="DG41">
            <v>503540977.60000002</v>
          </cell>
          <cell r="DH41">
            <v>787710</v>
          </cell>
          <cell r="DI41">
            <v>772182631.35000002</v>
          </cell>
          <cell r="DM41">
            <v>1055137200.2</v>
          </cell>
          <cell r="DO41">
            <v>120498038.56999999</v>
          </cell>
          <cell r="DS41">
            <v>354555000.30000001</v>
          </cell>
          <cell r="DU41">
            <v>277992400.10000002</v>
          </cell>
          <cell r="DY41">
            <v>249487007.53</v>
          </cell>
          <cell r="EA41">
            <v>542838089.40999997</v>
          </cell>
          <cell r="EE41">
            <v>92093779.829999998</v>
          </cell>
          <cell r="EG41">
            <v>511407038.30000001</v>
          </cell>
          <cell r="EK41">
            <v>117457808.7</v>
          </cell>
          <cell r="EM41">
            <v>86056996.349999994</v>
          </cell>
          <cell r="EQ41">
            <v>274231931.63999999</v>
          </cell>
          <cell r="ER41">
            <v>22654800</v>
          </cell>
          <cell r="ES41">
            <v>91378263.879999995</v>
          </cell>
          <cell r="EW41">
            <v>280153072.64999998</v>
          </cell>
          <cell r="EY41">
            <v>172540626.97999999</v>
          </cell>
          <cell r="FC41">
            <v>157568816.37</v>
          </cell>
          <cell r="FE41">
            <v>108280151.42</v>
          </cell>
          <cell r="FI41">
            <v>445904167.17000002</v>
          </cell>
          <cell r="FK41">
            <v>185946742.88</v>
          </cell>
          <cell r="FO41">
            <v>186056485.13999999</v>
          </cell>
          <cell r="FP41">
            <v>5705000</v>
          </cell>
          <cell r="FQ41">
            <v>79111521.090000004</v>
          </cell>
          <cell r="FT41">
            <v>5020000</v>
          </cell>
          <cell r="FV41">
            <v>62542.499768069996</v>
          </cell>
          <cell r="FW41">
            <v>275.89300623000003</v>
          </cell>
          <cell r="FY41">
            <v>4.8857510950761656</v>
          </cell>
          <cell r="FZ41">
            <v>3.5370898234615389</v>
          </cell>
          <cell r="GB41">
            <v>0.72025259020522026</v>
          </cell>
          <cell r="GC41">
            <v>0.21120666323360057</v>
          </cell>
        </row>
        <row r="42">
          <cell r="B42" t="str">
            <v>Межрегиональная Электронная Торговая Площадка</v>
          </cell>
          <cell r="DA42">
            <v>3550289.2</v>
          </cell>
          <cell r="FV42">
            <v>3.5502892000000004</v>
          </cell>
          <cell r="FW42">
            <v>0</v>
          </cell>
          <cell r="FY42">
            <v>1.7751446000000002</v>
          </cell>
          <cell r="FZ42" t="e">
            <v>#DIV/0!</v>
          </cell>
          <cell r="GB42">
            <v>1.1924261914725971</v>
          </cell>
          <cell r="GC42" t="e">
            <v>#DIV/0!</v>
          </cell>
        </row>
        <row r="43">
          <cell r="B43" t="str">
            <v>Межрегиональная Электронная Торговая Система</v>
          </cell>
          <cell r="E43">
            <v>48726165.369999997</v>
          </cell>
          <cell r="I43">
            <v>562748453.16999996</v>
          </cell>
          <cell r="J43">
            <v>330000</v>
          </cell>
          <cell r="K43">
            <v>73199656.340000004</v>
          </cell>
          <cell r="O43">
            <v>1026756722.25</v>
          </cell>
          <cell r="P43">
            <v>40043813</v>
          </cell>
          <cell r="Q43">
            <v>665680598.97000003</v>
          </cell>
          <cell r="U43">
            <v>1968879353.3499999</v>
          </cell>
          <cell r="V43">
            <v>137610</v>
          </cell>
          <cell r="W43">
            <v>824021420.65999997</v>
          </cell>
          <cell r="AA43">
            <v>798422439.34000003</v>
          </cell>
          <cell r="AB43">
            <v>112967310.7</v>
          </cell>
          <cell r="AC43">
            <v>724638879.71000004</v>
          </cell>
          <cell r="AG43">
            <v>4479689406.0299997</v>
          </cell>
          <cell r="AH43">
            <v>6494800</v>
          </cell>
          <cell r="AI43">
            <v>578581777.01999998</v>
          </cell>
          <cell r="AM43">
            <v>1199050463.8399999</v>
          </cell>
          <cell r="AN43">
            <v>673480</v>
          </cell>
          <cell r="AO43">
            <v>1140784405.5899999</v>
          </cell>
          <cell r="AS43">
            <v>2358206961.3099999</v>
          </cell>
          <cell r="AT43">
            <v>7655733</v>
          </cell>
          <cell r="AU43">
            <v>1181929397.55</v>
          </cell>
          <cell r="AY43">
            <v>730335014.37</v>
          </cell>
          <cell r="AZ43">
            <v>87560276</v>
          </cell>
          <cell r="BA43">
            <v>964277758.67999995</v>
          </cell>
          <cell r="BE43">
            <v>505168395.10000002</v>
          </cell>
          <cell r="BG43">
            <v>612821381.86000001</v>
          </cell>
          <cell r="BK43">
            <v>1698404748.48</v>
          </cell>
          <cell r="BL43">
            <v>8085600</v>
          </cell>
          <cell r="BM43">
            <v>1244540334.6400001</v>
          </cell>
          <cell r="BQ43">
            <v>996087972.52999997</v>
          </cell>
          <cell r="BR43">
            <v>20702416.800000001</v>
          </cell>
          <cell r="BS43">
            <v>992628527.22000003</v>
          </cell>
          <cell r="BW43">
            <v>480240357.83999997</v>
          </cell>
          <cell r="BX43">
            <v>381543.75</v>
          </cell>
          <cell r="BY43">
            <v>900365147.00999999</v>
          </cell>
          <cell r="CC43">
            <v>228804065.84</v>
          </cell>
          <cell r="CD43">
            <v>14022263.1</v>
          </cell>
          <cell r="CE43">
            <v>987291410.51999998</v>
          </cell>
          <cell r="CI43">
            <v>287981345.69999999</v>
          </cell>
          <cell r="CJ43">
            <v>7555923.8799999999</v>
          </cell>
          <cell r="CK43">
            <v>1352772705.1600001</v>
          </cell>
          <cell r="CO43">
            <v>455280124.25999999</v>
          </cell>
          <cell r="CP43">
            <v>6202000</v>
          </cell>
          <cell r="CQ43">
            <v>1463864251.5599999</v>
          </cell>
          <cell r="CU43">
            <v>230069098.91</v>
          </cell>
          <cell r="CV43">
            <v>3064737.9</v>
          </cell>
          <cell r="CW43">
            <v>1349307139.96</v>
          </cell>
          <cell r="DA43">
            <v>617990254.28999996</v>
          </cell>
          <cell r="DB43">
            <v>5586000</v>
          </cell>
          <cell r="DC43">
            <v>1039497110.3</v>
          </cell>
          <cell r="DG43">
            <v>1393720171.26</v>
          </cell>
          <cell r="DI43">
            <v>3819744437.1100001</v>
          </cell>
          <cell r="DM43">
            <v>557621080.11000001</v>
          </cell>
          <cell r="DN43">
            <v>5099900</v>
          </cell>
          <cell r="DO43">
            <v>1749398673.5699999</v>
          </cell>
          <cell r="DS43">
            <v>3184531381.5</v>
          </cell>
          <cell r="DU43">
            <v>8052304609.1899996</v>
          </cell>
          <cell r="DY43">
            <v>439229506.44999999</v>
          </cell>
          <cell r="EA43">
            <v>1600483444.0999999</v>
          </cell>
          <cell r="EE43">
            <v>1973418879.6400001</v>
          </cell>
          <cell r="EF43">
            <v>154700</v>
          </cell>
          <cell r="EG43">
            <v>1165973310.01</v>
          </cell>
          <cell r="EK43">
            <v>1965385857.47</v>
          </cell>
          <cell r="EM43">
            <v>1714396534.23</v>
          </cell>
          <cell r="EQ43">
            <v>1912750486.4300001</v>
          </cell>
          <cell r="ES43">
            <v>1924894397.98</v>
          </cell>
          <cell r="EW43">
            <v>1229292638.6700001</v>
          </cell>
          <cell r="EX43">
            <v>322281.75</v>
          </cell>
          <cell r="EY43">
            <v>2207948811.1799998</v>
          </cell>
          <cell r="FC43">
            <v>755430839.38999999</v>
          </cell>
          <cell r="FD43">
            <v>137787.5</v>
          </cell>
          <cell r="FE43">
            <v>2604952083.1500001</v>
          </cell>
          <cell r="FI43">
            <v>952616742.88999999</v>
          </cell>
          <cell r="FK43">
            <v>3672066529.1300001</v>
          </cell>
          <cell r="FO43">
            <v>364202953.98000002</v>
          </cell>
          <cell r="FP43">
            <v>8531000</v>
          </cell>
          <cell r="FQ43">
            <v>698241232.95000005</v>
          </cell>
          <cell r="FV43">
            <v>79043.3570225</v>
          </cell>
          <cell r="FW43">
            <v>1070.9751869300001</v>
          </cell>
          <cell r="FY43">
            <v>3.2279722719197941</v>
          </cell>
          <cell r="FZ43">
            <v>1.5913450028677565</v>
          </cell>
          <cell r="GB43">
            <v>0.7683296280237053</v>
          </cell>
          <cell r="GC43">
            <v>0.34723546013541079</v>
          </cell>
        </row>
        <row r="44">
          <cell r="B44" t="str">
            <v>Межрегиональный Тендер</v>
          </cell>
          <cell r="CE44">
            <v>56994606</v>
          </cell>
          <cell r="FV44">
            <v>56.994605999999997</v>
          </cell>
          <cell r="FW44">
            <v>0</v>
          </cell>
          <cell r="FY44">
            <v>56.994605999999997</v>
          </cell>
          <cell r="FZ44" t="e">
            <v>#DIV/0!</v>
          </cell>
          <cell r="GB44">
            <v>1.9999999999999997E-2</v>
          </cell>
          <cell r="GC44" t="e">
            <v>#DIV/0!</v>
          </cell>
        </row>
        <row r="45">
          <cell r="B45" t="str">
            <v>МЕТА-ИНВЕСТ</v>
          </cell>
          <cell r="AA45">
            <v>70625390</v>
          </cell>
          <cell r="AG45">
            <v>20285400</v>
          </cell>
          <cell r="AI45">
            <v>71952051.310000002</v>
          </cell>
          <cell r="AM45">
            <v>10686975.57</v>
          </cell>
          <cell r="AO45">
            <v>11935979.1</v>
          </cell>
          <cell r="AS45">
            <v>3800500</v>
          </cell>
          <cell r="AU45">
            <v>215975566.38</v>
          </cell>
          <cell r="BA45">
            <v>4442074.1500000004</v>
          </cell>
          <cell r="BE45">
            <v>46523153.009999998</v>
          </cell>
          <cell r="BG45">
            <v>32452755.120000001</v>
          </cell>
          <cell r="BK45">
            <v>102100.95</v>
          </cell>
          <cell r="BM45">
            <v>8590723.6400000006</v>
          </cell>
          <cell r="BQ45">
            <v>1000000</v>
          </cell>
          <cell r="BS45">
            <v>26257307.300000001</v>
          </cell>
          <cell r="BW45">
            <v>89618000</v>
          </cell>
          <cell r="BY45">
            <v>69328140.950000003</v>
          </cell>
          <cell r="CE45">
            <v>138540892.69999999</v>
          </cell>
          <cell r="CI45">
            <v>11030420.5</v>
          </cell>
          <cell r="CK45">
            <v>79930692.799999997</v>
          </cell>
          <cell r="CO45">
            <v>22200000</v>
          </cell>
          <cell r="CP45">
            <v>31940000</v>
          </cell>
          <cell r="CQ45">
            <v>47240200.75</v>
          </cell>
          <cell r="CU45">
            <v>90156000</v>
          </cell>
          <cell r="CV45">
            <v>128050000</v>
          </cell>
          <cell r="CW45">
            <v>1551677.86</v>
          </cell>
          <cell r="DA45">
            <v>1219856860</v>
          </cell>
          <cell r="DC45">
            <v>22070450</v>
          </cell>
          <cell r="DG45">
            <v>1363543962</v>
          </cell>
          <cell r="DI45">
            <v>30845639.149999999</v>
          </cell>
          <cell r="DM45">
            <v>47859443.549999997</v>
          </cell>
          <cell r="DO45">
            <v>191091779.68000001</v>
          </cell>
          <cell r="DS45">
            <v>16771764.029999999</v>
          </cell>
          <cell r="DU45">
            <v>87620655.280000001</v>
          </cell>
          <cell r="DY45">
            <v>2462160</v>
          </cell>
          <cell r="EA45">
            <v>263790320.88999999</v>
          </cell>
          <cell r="EE45">
            <v>81320712</v>
          </cell>
          <cell r="EG45">
            <v>94036458.739999995</v>
          </cell>
          <cell r="EK45">
            <v>1175277079.8</v>
          </cell>
          <cell r="EL45">
            <v>2930090002</v>
          </cell>
          <cell r="EM45">
            <v>66907649.18</v>
          </cell>
          <cell r="EQ45">
            <v>273182340.83999997</v>
          </cell>
          <cell r="ER45">
            <v>54000000</v>
          </cell>
          <cell r="ES45">
            <v>111429243.64</v>
          </cell>
          <cell r="EW45">
            <v>20175360.75</v>
          </cell>
          <cell r="EY45">
            <v>194849400.69999999</v>
          </cell>
          <cell r="FC45">
            <v>18563308.75</v>
          </cell>
          <cell r="FE45">
            <v>102099131.43000001</v>
          </cell>
          <cell r="FH45">
            <v>120000</v>
          </cell>
          <cell r="FI45">
            <v>110898761.67</v>
          </cell>
          <cell r="FK45">
            <v>1096465759.05</v>
          </cell>
          <cell r="FO45">
            <v>23311548.350000001</v>
          </cell>
          <cell r="FQ45">
            <v>33467660.02</v>
          </cell>
          <cell r="FV45">
            <v>10866.323453590003</v>
          </cell>
          <cell r="FW45">
            <v>56.779208370000006</v>
          </cell>
          <cell r="FY45">
            <v>12.020269307068586</v>
          </cell>
          <cell r="FZ45">
            <v>1.5772002325000001</v>
          </cell>
          <cell r="GB45">
            <v>0.56759368622121342</v>
          </cell>
          <cell r="GC45">
            <v>0.13567140453517765</v>
          </cell>
        </row>
        <row r="46">
          <cell r="B46" t="str">
            <v>Объединенная Торговая Площадка</v>
          </cell>
          <cell r="BS46">
            <v>2430000</v>
          </cell>
          <cell r="BW46">
            <v>11844360</v>
          </cell>
          <cell r="CI46">
            <v>464764.23</v>
          </cell>
          <cell r="CO46">
            <v>1199100</v>
          </cell>
          <cell r="CQ46">
            <v>10921742.470000001</v>
          </cell>
          <cell r="CU46">
            <v>430124010.5</v>
          </cell>
          <cell r="CW46">
            <v>155899088.27000001</v>
          </cell>
          <cell r="DA46">
            <v>19702222</v>
          </cell>
          <cell r="DC46">
            <v>98442</v>
          </cell>
          <cell r="DG46">
            <v>15302542.6</v>
          </cell>
          <cell r="DI46">
            <v>13682091.199999999</v>
          </cell>
          <cell r="DM46">
            <v>1306250</v>
          </cell>
          <cell r="DO46">
            <v>129887400.25</v>
          </cell>
          <cell r="DS46">
            <v>110431280.19</v>
          </cell>
          <cell r="DU46">
            <v>72401212.319999993</v>
          </cell>
          <cell r="DY46">
            <v>2750521.55</v>
          </cell>
          <cell r="EA46">
            <v>75182155.290000007</v>
          </cell>
          <cell r="EE46">
            <v>571567.75</v>
          </cell>
          <cell r="EG46">
            <v>288682171.18000001</v>
          </cell>
          <cell r="EK46">
            <v>75310470.989999995</v>
          </cell>
          <cell r="EM46">
            <v>332858574.94999999</v>
          </cell>
          <cell r="EQ46">
            <v>11477651.34</v>
          </cell>
          <cell r="ES46">
            <v>181264325.69</v>
          </cell>
          <cell r="EW46">
            <v>182768359.09</v>
          </cell>
          <cell r="EY46">
            <v>95255922.590000004</v>
          </cell>
          <cell r="FC46">
            <v>267960977.88</v>
          </cell>
          <cell r="FE46">
            <v>291299577.31999999</v>
          </cell>
          <cell r="FI46">
            <v>65025267.100000001</v>
          </cell>
          <cell r="FK46">
            <v>91889397.950000003</v>
          </cell>
          <cell r="FO46">
            <v>9249076.6999999993</v>
          </cell>
          <cell r="FQ46">
            <v>139912342.41</v>
          </cell>
          <cell r="FV46">
            <v>3087.1528658099996</v>
          </cell>
          <cell r="FW46">
            <v>149.16141911</v>
          </cell>
          <cell r="FY46">
            <v>1.4949892812639223</v>
          </cell>
          <cell r="FZ46">
            <v>1.0808798486231883</v>
          </cell>
          <cell r="GB46">
            <v>0.18506851317758932</v>
          </cell>
          <cell r="GC46">
            <v>0.14485082893467524</v>
          </cell>
        </row>
        <row r="47">
          <cell r="B47" t="str">
            <v>ООО «Специализированная организация по проведению торгов – Южная Электронная Торговая Площадка»</v>
          </cell>
          <cell r="AS47">
            <v>55135925</v>
          </cell>
          <cell r="AU47">
            <v>112142204</v>
          </cell>
          <cell r="BA47">
            <v>143874775.5</v>
          </cell>
          <cell r="BE47">
            <v>5965470</v>
          </cell>
          <cell r="BG47">
            <v>3863200</v>
          </cell>
          <cell r="BM47">
            <v>165375699.87</v>
          </cell>
          <cell r="BS47">
            <v>15208943.51</v>
          </cell>
          <cell r="BW47">
            <v>9820581</v>
          </cell>
          <cell r="BY47">
            <v>2779526.15</v>
          </cell>
          <cell r="CC47">
            <v>9320688.25</v>
          </cell>
          <cell r="CE47">
            <v>75210274.870000005</v>
          </cell>
          <cell r="CI47">
            <v>2221842399</v>
          </cell>
          <cell r="CK47">
            <v>153023046.41999999</v>
          </cell>
          <cell r="CO47">
            <v>54002.400000000001</v>
          </cell>
          <cell r="CQ47">
            <v>84278701.989999995</v>
          </cell>
          <cell r="CW47">
            <v>13060324.24</v>
          </cell>
          <cell r="DA47">
            <v>1028680</v>
          </cell>
          <cell r="DC47">
            <v>2091630099.3499999</v>
          </cell>
          <cell r="DF47">
            <v>2003417.26</v>
          </cell>
          <cell r="DG47">
            <v>1791680.41</v>
          </cell>
          <cell r="DI47">
            <v>4218966.18</v>
          </cell>
          <cell r="DM47">
            <v>53708.65</v>
          </cell>
          <cell r="DO47">
            <v>50811595.390000001</v>
          </cell>
          <cell r="DS47">
            <v>1631493.73</v>
          </cell>
          <cell r="DU47">
            <v>34878528.299999997</v>
          </cell>
          <cell r="DY47">
            <v>10200</v>
          </cell>
          <cell r="EA47">
            <v>951000</v>
          </cell>
          <cell r="EE47">
            <v>10650003</v>
          </cell>
          <cell r="EG47">
            <v>736182067.86000001</v>
          </cell>
          <cell r="EK47">
            <v>4072800.1</v>
          </cell>
          <cell r="EM47">
            <v>33993191</v>
          </cell>
          <cell r="EP47">
            <v>31517253</v>
          </cell>
          <cell r="ES47">
            <v>171453350.15000001</v>
          </cell>
          <cell r="EY47">
            <v>82068371.299999997</v>
          </cell>
          <cell r="FC47">
            <v>2678400</v>
          </cell>
          <cell r="FE47">
            <v>444802337.27999997</v>
          </cell>
          <cell r="FI47">
            <v>17164273.149999999</v>
          </cell>
          <cell r="FK47">
            <v>237661396.88</v>
          </cell>
          <cell r="FO47">
            <v>8518271.8399999999</v>
          </cell>
          <cell r="FQ47">
            <v>303924048.79000002</v>
          </cell>
          <cell r="FV47">
            <v>7344.6508958199984</v>
          </cell>
          <cell r="FW47">
            <v>312.44232062999998</v>
          </cell>
          <cell r="FY47">
            <v>1.4124328645807689</v>
          </cell>
          <cell r="FZ47">
            <v>0.87518857319327725</v>
          </cell>
          <cell r="GB47">
            <v>0.17520328457216569</v>
          </cell>
          <cell r="GC47">
            <v>9.9115025463451148E-2</v>
          </cell>
        </row>
        <row r="48">
          <cell r="B48" t="str">
            <v>РИД</v>
          </cell>
          <cell r="AM48">
            <v>1216950</v>
          </cell>
          <cell r="AO48">
            <v>253766.56</v>
          </cell>
          <cell r="AU48">
            <v>382399.05</v>
          </cell>
          <cell r="BA48">
            <v>2565000</v>
          </cell>
          <cell r="BK48">
            <v>5360299.5999999996</v>
          </cell>
          <cell r="BS48">
            <v>120951251.19</v>
          </cell>
          <cell r="BY48">
            <v>37996984.07</v>
          </cell>
          <cell r="FV48">
            <v>168.72665047000001</v>
          </cell>
          <cell r="FW48">
            <v>0</v>
          </cell>
          <cell r="FY48">
            <v>12.978973113076924</v>
          </cell>
          <cell r="FZ48" t="e">
            <v>#DIV/0!</v>
          </cell>
          <cell r="GB48">
            <v>0.27420284404269468</v>
          </cell>
          <cell r="GC48" t="e">
            <v>#DIV/0!</v>
          </cell>
        </row>
        <row r="49">
          <cell r="B49" t="str">
            <v>Российский аукционный дом</v>
          </cell>
          <cell r="C49">
            <v>92172112.400000006</v>
          </cell>
          <cell r="D49">
            <v>2071212</v>
          </cell>
          <cell r="I49">
            <v>125935249.90000001</v>
          </cell>
          <cell r="K49">
            <v>105649081.37</v>
          </cell>
          <cell r="O49">
            <v>2824850444.1300001</v>
          </cell>
          <cell r="P49">
            <v>83111001.099999994</v>
          </cell>
          <cell r="Q49">
            <v>1578984022.78</v>
          </cell>
          <cell r="U49">
            <v>1454089793.9000001</v>
          </cell>
          <cell r="W49">
            <v>1207151508.77</v>
          </cell>
          <cell r="AA49">
            <v>1038094070.72</v>
          </cell>
          <cell r="AB49">
            <v>299000</v>
          </cell>
          <cell r="AC49">
            <v>1271603228.29</v>
          </cell>
          <cell r="AG49">
            <v>478239111.63</v>
          </cell>
          <cell r="AI49">
            <v>1830405903.0699999</v>
          </cell>
          <cell r="AM49">
            <v>432421548.79000002</v>
          </cell>
          <cell r="AN49">
            <v>610000</v>
          </cell>
          <cell r="AO49">
            <v>787247883.47000003</v>
          </cell>
          <cell r="AS49">
            <v>876556451.63999999</v>
          </cell>
          <cell r="AU49">
            <v>1161519686.75</v>
          </cell>
          <cell r="AY49">
            <v>524767104.82999998</v>
          </cell>
          <cell r="BA49">
            <v>2960238481.4000001</v>
          </cell>
          <cell r="BE49">
            <v>1111865723.6500001</v>
          </cell>
          <cell r="BF49">
            <v>447971.4</v>
          </cell>
          <cell r="BG49">
            <v>612379463.69000006</v>
          </cell>
          <cell r="BK49">
            <v>1061692027.2</v>
          </cell>
          <cell r="BL49">
            <v>35013375</v>
          </cell>
          <cell r="BM49">
            <v>1038000433.52</v>
          </cell>
          <cell r="BQ49">
            <v>210251012.52000001</v>
          </cell>
          <cell r="BS49">
            <v>2859858633.73</v>
          </cell>
          <cell r="BW49">
            <v>270123132.81999999</v>
          </cell>
          <cell r="BY49">
            <v>1263808504.6500001</v>
          </cell>
          <cell r="CC49">
            <v>274331388.11000001</v>
          </cell>
          <cell r="CD49">
            <v>75000</v>
          </cell>
          <cell r="CE49">
            <v>1891102881.3800001</v>
          </cell>
          <cell r="CI49">
            <v>678950051.96000004</v>
          </cell>
          <cell r="CJ49">
            <v>7558690</v>
          </cell>
          <cell r="CK49">
            <v>1093824448.9000001</v>
          </cell>
          <cell r="CO49">
            <v>271604105.07999998</v>
          </cell>
          <cell r="CP49">
            <v>249000</v>
          </cell>
          <cell r="CQ49">
            <v>823955340.98000002</v>
          </cell>
          <cell r="CU49">
            <v>111292097.95999999</v>
          </cell>
          <cell r="CW49" t="str">
            <v>э375487703397,67</v>
          </cell>
          <cell r="DA49">
            <v>458199212.50999999</v>
          </cell>
          <cell r="DC49">
            <v>593069595.32000005</v>
          </cell>
          <cell r="DG49">
            <v>926975611.62</v>
          </cell>
          <cell r="DI49">
            <v>873884074.41999996</v>
          </cell>
          <cell r="DM49">
            <v>656763757.02999997</v>
          </cell>
          <cell r="DN49">
            <v>14980728</v>
          </cell>
          <cell r="DO49">
            <v>867330267.19000006</v>
          </cell>
          <cell r="DS49">
            <v>1144349242.1800001</v>
          </cell>
          <cell r="DT49">
            <v>14525314.199999999</v>
          </cell>
          <cell r="DU49">
            <v>669818028.36000001</v>
          </cell>
          <cell r="DY49">
            <v>591873344.57000005</v>
          </cell>
          <cell r="EA49">
            <v>773809203.27999997</v>
          </cell>
          <cell r="EE49">
            <v>721677387.94000006</v>
          </cell>
          <cell r="EG49">
            <v>1350556701.47</v>
          </cell>
          <cell r="EK49">
            <v>3842132</v>
          </cell>
          <cell r="EM49">
            <v>935180933.02999997</v>
          </cell>
          <cell r="EQ49">
            <v>4199000</v>
          </cell>
          <cell r="ES49">
            <v>830172586.33000004</v>
          </cell>
          <cell r="EW49">
            <v>245572.6</v>
          </cell>
          <cell r="EY49">
            <v>1181942673.97</v>
          </cell>
          <cell r="FC49">
            <v>897827033.78999996</v>
          </cell>
          <cell r="FE49">
            <v>1251122037.0999999</v>
          </cell>
          <cell r="FI49">
            <v>709633965.85000002</v>
          </cell>
          <cell r="FK49">
            <v>1830490144.9300001</v>
          </cell>
          <cell r="FO49">
            <v>442546362.63</v>
          </cell>
          <cell r="FQ49">
            <v>3189519998.4099998</v>
          </cell>
          <cell r="FV49">
            <v>53386.935088220001</v>
          </cell>
          <cell r="FW49">
            <v>3632.0663610400002</v>
          </cell>
          <cell r="FY49">
            <v>2.620860829073147</v>
          </cell>
          <cell r="FZ49">
            <v>5.144569916487252</v>
          </cell>
          <cell r="GB49">
            <v>0.53266095789363976</v>
          </cell>
          <cell r="GC49">
            <v>0.68928518812589812</v>
          </cell>
        </row>
        <row r="50">
          <cell r="B50" t="str">
            <v>Система электронных торгов и муниципальных аукционов "ВТБ-Центр"</v>
          </cell>
          <cell r="AS50">
            <v>103600</v>
          </cell>
          <cell r="BA50">
            <v>2000000</v>
          </cell>
          <cell r="BE50">
            <v>1155845</v>
          </cell>
          <cell r="BG50">
            <v>526500</v>
          </cell>
          <cell r="BK50">
            <v>16237974.6</v>
          </cell>
          <cell r="BM50">
            <v>687839.29</v>
          </cell>
          <cell r="BQ50">
            <v>4089225</v>
          </cell>
          <cell r="BS50">
            <v>1823000</v>
          </cell>
          <cell r="CC50">
            <v>7057271.2000000002</v>
          </cell>
          <cell r="CE50">
            <v>768219.1</v>
          </cell>
          <cell r="CI50">
            <v>45795</v>
          </cell>
          <cell r="CK50">
            <v>487440</v>
          </cell>
          <cell r="CQ50">
            <v>3021660</v>
          </cell>
          <cell r="CW50">
            <v>1538358.42</v>
          </cell>
          <cell r="DA50">
            <v>874316.3</v>
          </cell>
          <cell r="DC50">
            <v>885487.4</v>
          </cell>
          <cell r="DG50">
            <v>1326288</v>
          </cell>
          <cell r="DI50">
            <v>1670200</v>
          </cell>
          <cell r="DO50">
            <v>6607141</v>
          </cell>
          <cell r="DS50">
            <v>1048482.2</v>
          </cell>
          <cell r="DY50">
            <v>35756.1</v>
          </cell>
          <cell r="EA50">
            <v>26256022.050000001</v>
          </cell>
          <cell r="EE50">
            <v>823660</v>
          </cell>
          <cell r="EG50">
            <v>5823759.0099999998</v>
          </cell>
          <cell r="EK50">
            <v>781983.6</v>
          </cell>
          <cell r="EM50">
            <v>5922272.9699999997</v>
          </cell>
          <cell r="EQ50">
            <v>2032707.9</v>
          </cell>
          <cell r="ES50">
            <v>52818773.899999999</v>
          </cell>
          <cell r="EW50">
            <v>81745080</v>
          </cell>
          <cell r="EY50">
            <v>12989362.84</v>
          </cell>
          <cell r="FC50">
            <v>65394552.060000002</v>
          </cell>
          <cell r="FE50">
            <v>1031159.08</v>
          </cell>
          <cell r="FI50">
            <v>602290.4</v>
          </cell>
          <cell r="FK50">
            <v>12809802.449999999</v>
          </cell>
          <cell r="FO50">
            <v>5877231.1500000004</v>
          </cell>
          <cell r="FQ50">
            <v>41249200</v>
          </cell>
          <cell r="FV50">
            <v>368.14825601999996</v>
          </cell>
          <cell r="FW50">
            <v>47.126431150000002</v>
          </cell>
          <cell r="FY50">
            <v>1.6006445913913041</v>
          </cell>
          <cell r="FZ50">
            <v>2.0489752673913046</v>
          </cell>
          <cell r="GB50">
            <v>0.54682009731190151</v>
          </cell>
          <cell r="GC50">
            <v>0.24529652919059303</v>
          </cell>
        </row>
        <row r="51">
          <cell r="B51" t="str">
            <v>ТендерСтандарт</v>
          </cell>
          <cell r="AM51">
            <v>1512120</v>
          </cell>
          <cell r="AS51">
            <v>8385306.8099999996</v>
          </cell>
          <cell r="AU51">
            <v>1597877.25</v>
          </cell>
          <cell r="AY51">
            <v>657045.27</v>
          </cell>
          <cell r="BA51">
            <v>4785903.42</v>
          </cell>
          <cell r="BE51">
            <v>1847653.6</v>
          </cell>
          <cell r="BG51">
            <v>6669114.8600000003</v>
          </cell>
          <cell r="BK51">
            <v>584817.48</v>
          </cell>
          <cell r="BM51">
            <v>3267993.01</v>
          </cell>
          <cell r="BQ51">
            <v>2040759.28</v>
          </cell>
          <cell r="BS51">
            <v>9315548.5700000003</v>
          </cell>
          <cell r="BW51">
            <v>9232337.5</v>
          </cell>
          <cell r="BY51">
            <v>10141618.630000001</v>
          </cell>
          <cell r="CC51">
            <v>37741563.799999997</v>
          </cell>
          <cell r="CE51">
            <v>878524.16</v>
          </cell>
          <cell r="CI51">
            <v>9881124.0999999996</v>
          </cell>
          <cell r="CK51">
            <v>7516984.1699999999</v>
          </cell>
          <cell r="CQ51">
            <v>41999473.600000001</v>
          </cell>
          <cell r="CU51">
            <v>14791758.59</v>
          </cell>
          <cell r="CW51">
            <v>30976198.109999999</v>
          </cell>
          <cell r="DA51">
            <v>13671634.699999999</v>
          </cell>
          <cell r="DC51">
            <v>4523024.13</v>
          </cell>
          <cell r="DG51">
            <v>3100000</v>
          </cell>
          <cell r="DI51">
            <v>2359100</v>
          </cell>
          <cell r="DM51">
            <v>3149277.52</v>
          </cell>
          <cell r="DO51">
            <v>29240330.350000001</v>
          </cell>
          <cell r="DS51">
            <v>565848</v>
          </cell>
          <cell r="DU51">
            <v>23031354.640000001</v>
          </cell>
          <cell r="DY51">
            <v>54266988.840000004</v>
          </cell>
          <cell r="EA51">
            <v>25706013.68</v>
          </cell>
          <cell r="EE51">
            <v>1785600</v>
          </cell>
          <cell r="EG51">
            <v>49944487.909999996</v>
          </cell>
          <cell r="EK51">
            <v>45706564.420000002</v>
          </cell>
          <cell r="EM51">
            <v>47347808.960000001</v>
          </cell>
          <cell r="ES51">
            <v>43451758.939999998</v>
          </cell>
          <cell r="EY51">
            <v>52188471.280000001</v>
          </cell>
          <cell r="FC51">
            <v>222480</v>
          </cell>
          <cell r="FE51">
            <v>11567463.09</v>
          </cell>
          <cell r="FK51">
            <v>31248666.68</v>
          </cell>
          <cell r="FQ51">
            <v>17408300</v>
          </cell>
          <cell r="FV51">
            <v>664.30889534999994</v>
          </cell>
          <cell r="FW51">
            <v>17.408300000000001</v>
          </cell>
          <cell r="FY51">
            <v>1.3474825463488842</v>
          </cell>
          <cell r="FZ51">
            <v>5.8027666666666669</v>
          </cell>
          <cell r="GB51">
            <v>0.35352865531287242</v>
          </cell>
          <cell r="GC51">
            <v>0.79218635070567345</v>
          </cell>
        </row>
        <row r="52">
          <cell r="B52" t="str">
            <v>Уральская электронная торговая площадка</v>
          </cell>
          <cell r="BE52">
            <v>8071947.9400000004</v>
          </cell>
          <cell r="BK52">
            <v>4246769.4000000004</v>
          </cell>
          <cell r="BM52">
            <v>206316616.43000001</v>
          </cell>
          <cell r="BQ52">
            <v>637100</v>
          </cell>
          <cell r="BR52">
            <v>1100000</v>
          </cell>
          <cell r="BS52">
            <v>2155422.0699999998</v>
          </cell>
          <cell r="BW52">
            <v>3403000</v>
          </cell>
          <cell r="BY52">
            <v>911124</v>
          </cell>
          <cell r="CC52">
            <v>5417645</v>
          </cell>
          <cell r="CE52">
            <v>28475233.199999999</v>
          </cell>
          <cell r="CI52">
            <v>4761473.08</v>
          </cell>
          <cell r="CK52">
            <v>47256532.609999999</v>
          </cell>
          <cell r="CO52">
            <v>43367125</v>
          </cell>
          <cell r="CQ52">
            <v>20261798.210000001</v>
          </cell>
          <cell r="CU52">
            <v>33176474.760000002</v>
          </cell>
          <cell r="CW52">
            <v>16907902.800000001</v>
          </cell>
          <cell r="DA52">
            <v>4420148.4800000004</v>
          </cell>
          <cell r="DC52">
            <v>64802733.399999999</v>
          </cell>
          <cell r="DG52">
            <v>11750135.880000001</v>
          </cell>
          <cell r="DI52">
            <v>115496514.39</v>
          </cell>
          <cell r="DM52">
            <v>51136212.390000001</v>
          </cell>
          <cell r="DO52">
            <v>41882871.130000003</v>
          </cell>
          <cell r="DS52">
            <v>8837181.1999999993</v>
          </cell>
          <cell r="DU52">
            <v>47397977.200000003</v>
          </cell>
          <cell r="DY52">
            <v>6074653.2400000002</v>
          </cell>
          <cell r="EA52">
            <v>32962868.010000002</v>
          </cell>
          <cell r="EE52">
            <v>6543325</v>
          </cell>
          <cell r="EG52">
            <v>49179235</v>
          </cell>
          <cell r="EK52">
            <v>1506166.54</v>
          </cell>
          <cell r="EM52">
            <v>45327346.659999996</v>
          </cell>
          <cell r="EQ52">
            <v>11988864.65</v>
          </cell>
          <cell r="ES52">
            <v>71356148.260000005</v>
          </cell>
          <cell r="EW52">
            <v>5901057.4000000004</v>
          </cell>
          <cell r="EY52">
            <v>125874087.81999999</v>
          </cell>
          <cell r="FC52">
            <v>75790567.650000006</v>
          </cell>
          <cell r="FE52">
            <v>244883673.53999999</v>
          </cell>
          <cell r="FI52">
            <v>29744074.600000001</v>
          </cell>
          <cell r="FK52">
            <v>114737787.54000001</v>
          </cell>
          <cell r="FO52">
            <v>183046314.36000001</v>
          </cell>
          <cell r="FQ52">
            <v>46890888.990000002</v>
          </cell>
          <cell r="FV52">
            <v>1823.9969978299996</v>
          </cell>
          <cell r="FW52">
            <v>229.93720335000003</v>
          </cell>
          <cell r="FY52">
            <v>1.6170186150975174</v>
          </cell>
          <cell r="FZ52">
            <v>5.4746953178571438</v>
          </cell>
          <cell r="GB52">
            <v>0.32201442498464988</v>
          </cell>
          <cell r="GC52">
            <v>1.1813095304132331</v>
          </cell>
        </row>
        <row r="53">
          <cell r="B53" t="str">
            <v>Центр дистанционных торгов</v>
          </cell>
          <cell r="AC53">
            <v>3210000</v>
          </cell>
          <cell r="AG53">
            <v>49240840.899999999</v>
          </cell>
          <cell r="AM53">
            <v>190330135.09999999</v>
          </cell>
          <cell r="AO53">
            <v>12556185.710000001</v>
          </cell>
          <cell r="AS53">
            <v>148513984.80000001</v>
          </cell>
          <cell r="AU53">
            <v>126894731.40000001</v>
          </cell>
          <cell r="AY53">
            <v>17273765.25</v>
          </cell>
          <cell r="BA53">
            <v>2502000</v>
          </cell>
          <cell r="BE53">
            <v>85506056.540000007</v>
          </cell>
          <cell r="BF53">
            <v>3501000</v>
          </cell>
          <cell r="BG53">
            <v>1805806.5</v>
          </cell>
          <cell r="BK53">
            <v>2084784.4</v>
          </cell>
          <cell r="BM53">
            <v>104904786.87</v>
          </cell>
          <cell r="BQ53">
            <v>2203200</v>
          </cell>
          <cell r="BS53">
            <v>8671552.0999999996</v>
          </cell>
          <cell r="BW53">
            <v>40712</v>
          </cell>
          <cell r="BY53">
            <v>19168196.43</v>
          </cell>
          <cell r="CC53">
            <v>761513177.49000001</v>
          </cell>
          <cell r="CE53">
            <v>554511707.53999996</v>
          </cell>
          <cell r="CI53">
            <v>744261301.33000004</v>
          </cell>
          <cell r="CK53">
            <v>10268535.41</v>
          </cell>
          <cell r="CO53">
            <v>50217343</v>
          </cell>
          <cell r="CQ53">
            <v>55039485.850000001</v>
          </cell>
          <cell r="CU53">
            <v>1398165571.0999999</v>
          </cell>
          <cell r="CW53">
            <v>544188064.52999997</v>
          </cell>
          <cell r="DA53">
            <v>52717581.700000003</v>
          </cell>
          <cell r="DC53">
            <v>433528343.30000001</v>
          </cell>
          <cell r="DG53">
            <v>36030238.18</v>
          </cell>
          <cell r="DH53">
            <v>21341560</v>
          </cell>
          <cell r="DI53">
            <v>123412757.69</v>
          </cell>
          <cell r="DM53">
            <v>334367781.04000002</v>
          </cell>
          <cell r="DN53">
            <v>139841001</v>
          </cell>
          <cell r="DO53">
            <v>183951182.06</v>
          </cell>
          <cell r="DS53">
            <v>98416363.980000004</v>
          </cell>
          <cell r="DU53">
            <v>55323571.130000003</v>
          </cell>
          <cell r="DX53">
            <v>230800</v>
          </cell>
          <cell r="DY53">
            <v>28333502.32</v>
          </cell>
          <cell r="EA53">
            <v>1441882690</v>
          </cell>
          <cell r="EC53">
            <v>625899900</v>
          </cell>
          <cell r="EE53">
            <v>116162084.06</v>
          </cell>
          <cell r="EG53">
            <v>269137994.24000001</v>
          </cell>
          <cell r="EK53">
            <v>1813538316</v>
          </cell>
          <cell r="EM53">
            <v>1103045606.1099999</v>
          </cell>
          <cell r="EQ53">
            <v>568612385.26999998</v>
          </cell>
          <cell r="ES53">
            <v>265894447.40000001</v>
          </cell>
          <cell r="EV53">
            <v>49672</v>
          </cell>
          <cell r="EW53">
            <v>195483562603.48999</v>
          </cell>
          <cell r="EY53">
            <v>461501597.24000001</v>
          </cell>
          <cell r="FC53">
            <v>555890600.85000002</v>
          </cell>
          <cell r="FE53">
            <v>1237578313.24</v>
          </cell>
          <cell r="FI53">
            <v>683337105.54999995</v>
          </cell>
          <cell r="FK53">
            <v>1362146064.26</v>
          </cell>
          <cell r="FO53">
            <v>475685232.50999999</v>
          </cell>
          <cell r="FQ53">
            <v>334901126.30000001</v>
          </cell>
          <cell r="FT53">
            <v>85600</v>
          </cell>
          <cell r="FV53">
            <v>213202.97894516998</v>
          </cell>
          <cell r="FW53">
            <v>810.67195880999998</v>
          </cell>
          <cell r="FY53">
            <v>65.040567097367287</v>
          </cell>
          <cell r="FZ53">
            <v>2.7954205476206897</v>
          </cell>
          <cell r="GB53">
            <v>0.86942326794305202</v>
          </cell>
          <cell r="GC53">
            <v>0.37109836412021324</v>
          </cell>
        </row>
        <row r="54">
          <cell r="B54" t="str">
            <v>Электронная площадка "Аукционный тендерный центр"</v>
          </cell>
          <cell r="I54">
            <v>2883870</v>
          </cell>
          <cell r="K54">
            <v>881590.5</v>
          </cell>
          <cell r="O54">
            <v>39645383.200000003</v>
          </cell>
          <cell r="Q54">
            <v>72281231.319999993</v>
          </cell>
          <cell r="U54">
            <v>221466663.81</v>
          </cell>
          <cell r="W54">
            <v>143665599.31999999</v>
          </cell>
          <cell r="AA54">
            <v>27246425</v>
          </cell>
          <cell r="AB54">
            <v>205630.95</v>
          </cell>
          <cell r="AC54">
            <v>216465444.09</v>
          </cell>
          <cell r="AG54">
            <v>109152746.98</v>
          </cell>
          <cell r="AI54">
            <v>117513198.20999999</v>
          </cell>
          <cell r="AM54">
            <v>408295485.19999999</v>
          </cell>
          <cell r="AN54">
            <v>13530000</v>
          </cell>
          <cell r="AO54">
            <v>137012003</v>
          </cell>
          <cell r="AS54">
            <v>60567399.5</v>
          </cell>
          <cell r="AU54">
            <v>580984034.96000004</v>
          </cell>
          <cell r="AY54">
            <v>58405351.649999999</v>
          </cell>
          <cell r="BA54">
            <v>201800892.36000001</v>
          </cell>
          <cell r="BE54">
            <v>35452619.590000004</v>
          </cell>
          <cell r="BG54">
            <v>171345778.94999999</v>
          </cell>
          <cell r="BK54">
            <v>288866338.14999998</v>
          </cell>
          <cell r="BL54">
            <v>238350</v>
          </cell>
          <cell r="BM54">
            <v>74045732.310000002</v>
          </cell>
          <cell r="BQ54">
            <v>108257788.33</v>
          </cell>
          <cell r="BS54">
            <v>749762687.47000003</v>
          </cell>
          <cell r="BW54">
            <v>17867268.359999999</v>
          </cell>
          <cell r="BY54">
            <v>78926455.349999994</v>
          </cell>
          <cell r="CC54">
            <v>145731295.56999999</v>
          </cell>
          <cell r="CE54">
            <v>257909953.25999999</v>
          </cell>
          <cell r="CI54">
            <v>85504223.989999995</v>
          </cell>
          <cell r="CK54">
            <v>165101260.63</v>
          </cell>
          <cell r="CO54">
            <v>28615054.170000002</v>
          </cell>
          <cell r="CQ54">
            <v>230262713.50999999</v>
          </cell>
          <cell r="CU54">
            <v>60281813.020000003</v>
          </cell>
          <cell r="CW54">
            <v>87746360.519999996</v>
          </cell>
          <cell r="CZ54">
            <v>1570772.56</v>
          </cell>
          <cell r="DA54">
            <v>1569774109.3699999</v>
          </cell>
          <cell r="DC54">
            <v>122757708.23999999</v>
          </cell>
          <cell r="DG54">
            <v>1383559061.5</v>
          </cell>
          <cell r="DI54">
            <v>311085205.79000002</v>
          </cell>
          <cell r="DL54">
            <v>4584.8599999999997</v>
          </cell>
          <cell r="DM54">
            <v>1406715753.8399999</v>
          </cell>
          <cell r="DO54">
            <v>373575299.30000001</v>
          </cell>
          <cell r="DS54">
            <v>137435284.22</v>
          </cell>
          <cell r="DU54">
            <v>143515705.30000001</v>
          </cell>
          <cell r="DY54">
            <v>336753926.69999999</v>
          </cell>
          <cell r="DZ54">
            <v>6494400</v>
          </cell>
          <cell r="EA54">
            <v>550509036.48000002</v>
          </cell>
          <cell r="EB54">
            <v>1468310</v>
          </cell>
          <cell r="EE54">
            <v>100311465.12</v>
          </cell>
          <cell r="EG54">
            <v>270405183.94</v>
          </cell>
          <cell r="EK54">
            <v>196110723.94999999</v>
          </cell>
          <cell r="EM54">
            <v>560799108.09000003</v>
          </cell>
          <cell r="EP54">
            <v>3687392</v>
          </cell>
          <cell r="EQ54">
            <v>79903963.260000005</v>
          </cell>
          <cell r="ES54">
            <v>115466721.81</v>
          </cell>
          <cell r="EW54">
            <v>88547722</v>
          </cell>
          <cell r="EX54">
            <v>15753900</v>
          </cell>
          <cell r="EY54">
            <v>177026153.94999999</v>
          </cell>
          <cell r="FC54">
            <v>160444891.94</v>
          </cell>
          <cell r="FE54">
            <v>132819964.94</v>
          </cell>
          <cell r="FH54">
            <v>5983539.1299999999</v>
          </cell>
          <cell r="FI54">
            <v>481796779.98000002</v>
          </cell>
          <cell r="FK54">
            <v>811002441.64999998</v>
          </cell>
          <cell r="FN54">
            <v>447923</v>
          </cell>
          <cell r="FO54">
            <v>102879286.83</v>
          </cell>
          <cell r="FQ54">
            <v>228584423.55000001</v>
          </cell>
          <cell r="FT54">
            <v>253809</v>
          </cell>
          <cell r="FV54">
            <v>14875.363195530001</v>
          </cell>
          <cell r="FW54">
            <v>331.71751938</v>
          </cell>
          <cell r="FY54">
            <v>2.8114464554016254</v>
          </cell>
          <cell r="FZ54">
            <v>1.5009842505882354</v>
          </cell>
          <cell r="GB54">
            <v>0.54228141423295484</v>
          </cell>
          <cell r="GC54">
            <v>0.44207416020825957</v>
          </cell>
        </row>
        <row r="55">
          <cell r="B55" t="str">
            <v>Электронная площадка "Система Электронных Торгов Имуществом" (СЭЛТИМ)</v>
          </cell>
          <cell r="O55">
            <v>457303050</v>
          </cell>
          <cell r="Q55">
            <v>25613300</v>
          </cell>
          <cell r="U55">
            <v>54115771.159999996</v>
          </cell>
          <cell r="W55">
            <v>13354100</v>
          </cell>
          <cell r="AA55">
            <v>441434040</v>
          </cell>
          <cell r="AC55">
            <v>140052851.41999999</v>
          </cell>
          <cell r="AG55">
            <v>386700</v>
          </cell>
          <cell r="AI55">
            <v>1921140.1</v>
          </cell>
          <cell r="AM55">
            <v>5311884.25</v>
          </cell>
          <cell r="AO55">
            <v>52626335.649999999</v>
          </cell>
          <cell r="BA55">
            <v>2578631.7400000002</v>
          </cell>
          <cell r="BG55">
            <v>160949964.11000001</v>
          </cell>
          <cell r="BK55">
            <v>10930000</v>
          </cell>
          <cell r="BM55">
            <v>4003215.6</v>
          </cell>
          <cell r="BQ55">
            <v>2083572.3</v>
          </cell>
          <cell r="BS55">
            <v>489634725.95999998</v>
          </cell>
          <cell r="BW55">
            <v>21695000</v>
          </cell>
          <cell r="BY55">
            <v>2274196.9700000002</v>
          </cell>
          <cell r="CC55">
            <v>7534775.6600000001</v>
          </cell>
          <cell r="CE55">
            <v>35035491.049999997</v>
          </cell>
          <cell r="CI55">
            <v>1478198.44</v>
          </cell>
          <cell r="CK55">
            <v>1620445.87</v>
          </cell>
          <cell r="CU55">
            <v>7008000</v>
          </cell>
          <cell r="CW55">
            <v>51824567.340000004</v>
          </cell>
          <cell r="DA55">
            <v>23938007.27</v>
          </cell>
          <cell r="DC55">
            <v>29260850.640000001</v>
          </cell>
          <cell r="DG55">
            <v>35766463.740000002</v>
          </cell>
          <cell r="DI55">
            <v>364964915.35000002</v>
          </cell>
          <cell r="DM55">
            <v>4324330.76</v>
          </cell>
          <cell r="DO55">
            <v>53768577.049999997</v>
          </cell>
          <cell r="DS55">
            <v>3670033.22</v>
          </cell>
          <cell r="DU55">
            <v>19869607.969999999</v>
          </cell>
          <cell r="EA55">
            <v>265435329.25</v>
          </cell>
          <cell r="EE55">
            <v>181051969.55000001</v>
          </cell>
          <cell r="EG55">
            <v>1253262030.47</v>
          </cell>
          <cell r="EK55">
            <v>47878860</v>
          </cell>
          <cell r="EM55">
            <v>271359321.13999999</v>
          </cell>
          <cell r="EQ55">
            <v>83278087.980000004</v>
          </cell>
          <cell r="ES55">
            <v>353967740.02999997</v>
          </cell>
          <cell r="EW55">
            <v>106770634.77</v>
          </cell>
          <cell r="EY55">
            <v>65504894.649999999</v>
          </cell>
          <cell r="FC55">
            <v>551452760.54999995</v>
          </cell>
          <cell r="FE55">
            <v>64021081.549999997</v>
          </cell>
          <cell r="FI55">
            <v>35149856.990000002</v>
          </cell>
          <cell r="FK55">
            <v>200050051.49000001</v>
          </cell>
          <cell r="FQ55">
            <v>190754853.55000001</v>
          </cell>
          <cell r="FV55">
            <v>6196.2702155900006</v>
          </cell>
          <cell r="FW55">
            <v>190.75485355000001</v>
          </cell>
          <cell r="FY55">
            <v>2.6731105330414153</v>
          </cell>
          <cell r="FZ55">
            <v>21.194983727777778</v>
          </cell>
          <cell r="GB55">
            <v>0.21107120396212606</v>
          </cell>
          <cell r="GC55">
            <v>0.39095657028990605</v>
          </cell>
        </row>
        <row r="56">
          <cell r="B56" t="str">
            <v>Электронная площадка №1</v>
          </cell>
          <cell r="BS56">
            <v>11752164.34</v>
          </cell>
          <cell r="CE56">
            <v>16200000</v>
          </cell>
          <cell r="DC56">
            <v>7056000</v>
          </cell>
          <cell r="DI56">
            <v>14022200</v>
          </cell>
          <cell r="DO56">
            <v>6890000</v>
          </cell>
          <cell r="DU56">
            <v>60600</v>
          </cell>
          <cell r="DY56">
            <v>16968000</v>
          </cell>
          <cell r="EA56">
            <v>1266000</v>
          </cell>
          <cell r="EE56">
            <v>15097598.9</v>
          </cell>
          <cell r="EM56">
            <v>14720000</v>
          </cell>
          <cell r="FV56">
            <v>104.03256324000002</v>
          </cell>
          <cell r="FW56">
            <v>0</v>
          </cell>
          <cell r="FY56">
            <v>6.9355042160000009</v>
          </cell>
          <cell r="FZ56" t="e">
            <v>#DIV/0!</v>
          </cell>
          <cell r="GB56">
            <v>8.2498976085317033E-2</v>
          </cell>
          <cell r="GC56" t="e">
            <v>#DIV/0!</v>
          </cell>
        </row>
        <row r="57">
          <cell r="B57" t="str">
            <v>Электронная площадка Центра реализации</v>
          </cell>
          <cell r="I57">
            <v>43389558.619999997</v>
          </cell>
          <cell r="K57">
            <v>147978125.06</v>
          </cell>
          <cell r="O57">
            <v>714512074.01999998</v>
          </cell>
          <cell r="P57">
            <v>12910000</v>
          </cell>
          <cell r="Q57">
            <v>756640777.92999995</v>
          </cell>
          <cell r="U57">
            <v>670633696.69000006</v>
          </cell>
          <cell r="V57">
            <v>62100000</v>
          </cell>
          <cell r="W57">
            <v>170469838.44999999</v>
          </cell>
          <cell r="AA57">
            <v>1195020040.3</v>
          </cell>
          <cell r="AC57">
            <v>332688432.48000002</v>
          </cell>
          <cell r="AG57">
            <v>772251434.03999996</v>
          </cell>
          <cell r="AH57">
            <v>13670000</v>
          </cell>
          <cell r="AI57">
            <v>1142013328.0999999</v>
          </cell>
          <cell r="AM57">
            <v>4006083662.4699998</v>
          </cell>
          <cell r="AN57">
            <v>880000</v>
          </cell>
          <cell r="AO57">
            <v>884454875.01999998</v>
          </cell>
          <cell r="AS57">
            <v>3364143562.5700002</v>
          </cell>
          <cell r="AU57">
            <v>873406104.75999999</v>
          </cell>
          <cell r="AY57">
            <v>364403595.55000001</v>
          </cell>
          <cell r="BA57">
            <v>276611894.70999998</v>
          </cell>
          <cell r="BE57">
            <v>468244463.25999999</v>
          </cell>
          <cell r="BG57">
            <v>373963509.08999997</v>
          </cell>
          <cell r="BK57">
            <v>434779941.25</v>
          </cell>
          <cell r="BM57">
            <v>954828121.12</v>
          </cell>
          <cell r="BQ57">
            <v>1225873596.3</v>
          </cell>
          <cell r="BR57">
            <v>5950638</v>
          </cell>
          <cell r="BS57">
            <v>540759826.25</v>
          </cell>
          <cell r="BW57">
            <v>130544362.28</v>
          </cell>
          <cell r="BY57">
            <v>1979972380.98</v>
          </cell>
          <cell r="CC57">
            <v>104673551.64</v>
          </cell>
          <cell r="CE57">
            <v>747145780.75999999</v>
          </cell>
          <cell r="CI57">
            <v>354527738.29000002</v>
          </cell>
          <cell r="CK57">
            <v>558360818.40999997</v>
          </cell>
          <cell r="CO57">
            <v>261724217.69999999</v>
          </cell>
          <cell r="CQ57">
            <v>1195761292.47</v>
          </cell>
          <cell r="CU57">
            <v>350247696.97000003</v>
          </cell>
          <cell r="CW57">
            <v>311135862.93000001</v>
          </cell>
          <cell r="DA57">
            <v>657367866.13999999</v>
          </cell>
          <cell r="DB57">
            <v>15552000</v>
          </cell>
          <cell r="DC57">
            <v>1000292484.46</v>
          </cell>
          <cell r="DG57">
            <v>3759631589.0999999</v>
          </cell>
          <cell r="DI57">
            <v>1295837670.0699999</v>
          </cell>
          <cell r="DM57">
            <v>390094983.29000002</v>
          </cell>
          <cell r="DO57">
            <v>875034046.97000003</v>
          </cell>
          <cell r="DS57">
            <v>616656873.62</v>
          </cell>
          <cell r="DT57">
            <v>505000</v>
          </cell>
          <cell r="DU57">
            <v>862312748.13999999</v>
          </cell>
          <cell r="DX57">
            <v>1951500</v>
          </cell>
          <cell r="DY57">
            <v>440586154.18000001</v>
          </cell>
          <cell r="EA57">
            <v>776858226.38999999</v>
          </cell>
          <cell r="EE57">
            <v>304862880.05000001</v>
          </cell>
          <cell r="EG57">
            <v>983034509.34000003</v>
          </cell>
          <cell r="EJ57">
            <v>35000000</v>
          </cell>
          <cell r="EK57">
            <v>265475255.81999999</v>
          </cell>
          <cell r="EM57">
            <v>1355313031.8900001</v>
          </cell>
          <cell r="EP57">
            <v>1200208.06</v>
          </cell>
          <cell r="EQ57">
            <v>145181809.81</v>
          </cell>
          <cell r="ES57">
            <v>908374115.22000003</v>
          </cell>
          <cell r="EW57">
            <v>2064697574.97</v>
          </cell>
          <cell r="EY57">
            <v>1160752513.71</v>
          </cell>
          <cell r="FB57">
            <v>6551000</v>
          </cell>
          <cell r="FC57">
            <v>123838531.36</v>
          </cell>
          <cell r="FE57">
            <v>2026274350.1800001</v>
          </cell>
          <cell r="FH57">
            <v>5870731.7999999998</v>
          </cell>
          <cell r="FI57">
            <v>623239086.58000004</v>
          </cell>
          <cell r="FK57">
            <v>1377589096.95</v>
          </cell>
          <cell r="FN57">
            <v>116538932</v>
          </cell>
          <cell r="FO57">
            <v>124183772.41</v>
          </cell>
          <cell r="FP57">
            <v>3710000</v>
          </cell>
          <cell r="FQ57">
            <v>638068569.87</v>
          </cell>
          <cell r="FV57">
            <v>48765.191910850001</v>
          </cell>
          <cell r="FW57">
            <v>765.96234227999992</v>
          </cell>
          <cell r="FY57">
            <v>3.0811393132526694</v>
          </cell>
          <cell r="FZ57">
            <v>3.6474397251428567</v>
          </cell>
          <cell r="GB57">
            <v>0.46157743215392144</v>
          </cell>
          <cell r="GC57">
            <v>0.55765151972598093</v>
          </cell>
        </row>
        <row r="58">
          <cell r="B58" t="str">
            <v>Электронная площадка ЭСП</v>
          </cell>
          <cell r="AI58">
            <v>1190199.6000000001</v>
          </cell>
          <cell r="AM58">
            <v>2650000</v>
          </cell>
          <cell r="AO58">
            <v>13047882</v>
          </cell>
          <cell r="AS58">
            <v>476066</v>
          </cell>
          <cell r="AU58">
            <v>7726937.2400000002</v>
          </cell>
          <cell r="AY58">
            <v>7920000</v>
          </cell>
          <cell r="BA58">
            <v>5036037.71</v>
          </cell>
          <cell r="BE58">
            <v>7570650</v>
          </cell>
          <cell r="BG58">
            <v>8128240.6399999997</v>
          </cell>
          <cell r="BK58">
            <v>26574880</v>
          </cell>
          <cell r="BM58">
            <v>4202524.6900000004</v>
          </cell>
          <cell r="BQ58">
            <v>27067948.600000001</v>
          </cell>
          <cell r="BS58">
            <v>113234733.40000001</v>
          </cell>
          <cell r="BW58">
            <v>30714389.390000001</v>
          </cell>
          <cell r="BY58">
            <v>20748280.300000001</v>
          </cell>
          <cell r="CC58">
            <v>256359440</v>
          </cell>
          <cell r="CE58">
            <v>26210680.5</v>
          </cell>
          <cell r="CI58">
            <v>18748320</v>
          </cell>
          <cell r="CK58">
            <v>30772047.420000002</v>
          </cell>
          <cell r="CO58">
            <v>380544461.31999999</v>
          </cell>
          <cell r="CP58">
            <v>2620022.9</v>
          </cell>
          <cell r="CQ58">
            <v>20259076.440000001</v>
          </cell>
          <cell r="CU58">
            <v>337908425.43000001</v>
          </cell>
          <cell r="CW58">
            <v>50798225.450000003</v>
          </cell>
          <cell r="DA58">
            <v>631584839.12</v>
          </cell>
          <cell r="DC58">
            <v>69292190.450000003</v>
          </cell>
          <cell r="DG58">
            <v>53847747.5</v>
          </cell>
          <cell r="DI58">
            <v>129899162.5</v>
          </cell>
          <cell r="DM58">
            <v>971029054.36000001</v>
          </cell>
          <cell r="DO58">
            <v>30149844.309999999</v>
          </cell>
          <cell r="DS58">
            <v>39288793.950000003</v>
          </cell>
          <cell r="DU58">
            <v>122983603.54000001</v>
          </cell>
          <cell r="DY58">
            <v>52006360.590000004</v>
          </cell>
          <cell r="EA58">
            <v>76633033.989999995</v>
          </cell>
          <cell r="EE58">
            <v>41622900.299999997</v>
          </cell>
          <cell r="EG58">
            <v>179013449.88</v>
          </cell>
          <cell r="EK58">
            <v>37855375.979999997</v>
          </cell>
          <cell r="EM58">
            <v>170077706.25</v>
          </cell>
          <cell r="EQ58">
            <v>168663570.16999999</v>
          </cell>
          <cell r="ES58">
            <v>236848831.66</v>
          </cell>
          <cell r="EW58">
            <v>56955419.520000003</v>
          </cell>
          <cell r="EY58">
            <v>277700065.92000002</v>
          </cell>
          <cell r="FC58">
            <v>66396923.909999996</v>
          </cell>
          <cell r="FE58">
            <v>170609105.44999999</v>
          </cell>
          <cell r="FI58">
            <v>140936063.80000001</v>
          </cell>
          <cell r="FK58">
            <v>353491239.48000002</v>
          </cell>
          <cell r="FO58">
            <v>12839330.800000001</v>
          </cell>
          <cell r="FP58">
            <v>6425861.4500000002</v>
          </cell>
          <cell r="FQ58">
            <v>15084772.300000001</v>
          </cell>
          <cell r="FV58">
            <v>5511.7447162100016</v>
          </cell>
          <cell r="FW58">
            <v>34.349964549999996</v>
          </cell>
          <cell r="FY58">
            <v>3.4972999468337576</v>
          </cell>
          <cell r="FZ58">
            <v>1.3739985819999998</v>
          </cell>
          <cell r="GB58">
            <v>0.21534293404076055</v>
          </cell>
          <cell r="GC58">
            <v>0.79148180270949653</v>
          </cell>
        </row>
        <row r="59">
          <cell r="B59" t="str">
            <v>Электронная торговая площадка "Евразийская торговая площадка"</v>
          </cell>
          <cell r="BQ59">
            <v>93580392</v>
          </cell>
          <cell r="CC59">
            <v>48479900</v>
          </cell>
          <cell r="CI59">
            <v>23197000</v>
          </cell>
          <cell r="CK59">
            <v>6394600</v>
          </cell>
          <cell r="CU59">
            <v>254180</v>
          </cell>
          <cell r="DY59">
            <v>1722000</v>
          </cell>
          <cell r="EA59">
            <v>13203000</v>
          </cell>
          <cell r="EE59">
            <v>105000</v>
          </cell>
          <cell r="EK59">
            <v>161000</v>
          </cell>
          <cell r="EM59">
            <v>23684400</v>
          </cell>
          <cell r="ES59">
            <v>22893958.800000001</v>
          </cell>
          <cell r="EW59">
            <v>540540</v>
          </cell>
          <cell r="EY59">
            <v>250000</v>
          </cell>
          <cell r="FE59">
            <v>92943839.200000003</v>
          </cell>
          <cell r="FK59">
            <v>73642.7</v>
          </cell>
          <cell r="FV59">
            <v>327.48345269999999</v>
          </cell>
          <cell r="FW59">
            <v>0</v>
          </cell>
          <cell r="FY59">
            <v>0.13062762373354606</v>
          </cell>
          <cell r="FZ59" t="e">
            <v>#DIV/0!</v>
          </cell>
          <cell r="GB59">
            <v>0.99978836988793507</v>
          </cell>
          <cell r="GC59" t="e">
            <v>#DIV/0!</v>
          </cell>
        </row>
        <row r="60">
          <cell r="B60" t="str">
            <v>Электронная Торговая Площадка "ПОВОЛЖСКИЙ АУКЦИОННЫЙ ДОМ"</v>
          </cell>
          <cell r="BQ60">
            <v>1651600</v>
          </cell>
          <cell r="BS60">
            <v>6984808.8799999999</v>
          </cell>
          <cell r="BW60">
            <v>116280</v>
          </cell>
          <cell r="CE60">
            <v>9598347.0199999996</v>
          </cell>
          <cell r="CI60">
            <v>3264183.6</v>
          </cell>
          <cell r="CK60">
            <v>927400</v>
          </cell>
          <cell r="CO60">
            <v>8672236.5</v>
          </cell>
          <cell r="CQ60">
            <v>10167774.26</v>
          </cell>
          <cell r="CU60">
            <v>1430504.45</v>
          </cell>
          <cell r="CV60">
            <v>1100000</v>
          </cell>
          <cell r="CW60">
            <v>129000</v>
          </cell>
          <cell r="DA60">
            <v>3399111</v>
          </cell>
          <cell r="DC60">
            <v>3676739.84</v>
          </cell>
          <cell r="DI60">
            <v>20083089.719999999</v>
          </cell>
          <cell r="DM60">
            <v>17504400</v>
          </cell>
          <cell r="DO60">
            <v>12790702</v>
          </cell>
          <cell r="DS60">
            <v>1304380</v>
          </cell>
          <cell r="DU60">
            <v>66294612.409999996</v>
          </cell>
          <cell r="DY60">
            <v>1606923.84</v>
          </cell>
          <cell r="EA60">
            <v>6468266</v>
          </cell>
          <cell r="FV60">
            <v>177.17035952000001</v>
          </cell>
          <cell r="FW60">
            <v>0</v>
          </cell>
          <cell r="FY60">
            <v>1.1357074328205128</v>
          </cell>
          <cell r="FZ60" t="e">
            <v>#DIV/0!</v>
          </cell>
          <cell r="GB60">
            <v>0.30502087532353961</v>
          </cell>
          <cell r="GC60" t="e">
            <v>#DIV/0!</v>
          </cell>
        </row>
        <row r="61">
          <cell r="B61" t="str">
            <v xml:space="preserve">Электронная торговая площадка "Профит" </v>
          </cell>
          <cell r="AG61">
            <v>39532997.700000003</v>
          </cell>
          <cell r="AI61">
            <v>6928520</v>
          </cell>
          <cell r="AM61">
            <v>100069981.34</v>
          </cell>
          <cell r="AO61">
            <v>24088254.5</v>
          </cell>
          <cell r="AS61">
            <v>21507878.670000002</v>
          </cell>
          <cell r="AU61">
            <v>28239582.809999999</v>
          </cell>
          <cell r="AY61">
            <v>4000471.8</v>
          </cell>
          <cell r="BA61">
            <v>20532810</v>
          </cell>
          <cell r="BE61">
            <v>14755804.18</v>
          </cell>
          <cell r="BG61">
            <v>120242633.98999999</v>
          </cell>
          <cell r="BK61">
            <v>24457022.940000001</v>
          </cell>
          <cell r="BL61">
            <v>60867882</v>
          </cell>
          <cell r="BM61">
            <v>63039295.770000003</v>
          </cell>
          <cell r="BQ61">
            <v>8707357.9600000009</v>
          </cell>
          <cell r="BR61">
            <v>40468010.399999999</v>
          </cell>
          <cell r="BS61">
            <v>70535857.689999998</v>
          </cell>
          <cell r="BW61">
            <v>2192655.63</v>
          </cell>
          <cell r="BY61">
            <v>87052893.25</v>
          </cell>
          <cell r="CC61">
            <v>156882436.30000001</v>
          </cell>
          <cell r="CE61">
            <v>25977103.600000001</v>
          </cell>
          <cell r="CI61">
            <v>50003100</v>
          </cell>
          <cell r="CJ61">
            <v>2570863.62</v>
          </cell>
          <cell r="CK61">
            <v>15369467.92</v>
          </cell>
          <cell r="CO61">
            <v>1925880</v>
          </cell>
          <cell r="CQ61">
            <v>9062551.2899999991</v>
          </cell>
          <cell r="CU61">
            <v>15243091.67</v>
          </cell>
          <cell r="CW61">
            <v>36656536.119999997</v>
          </cell>
          <cell r="DA61">
            <v>9948462.3000000007</v>
          </cell>
          <cell r="DC61">
            <v>15122821.539999999</v>
          </cell>
          <cell r="DG61">
            <v>8912610</v>
          </cell>
          <cell r="DH61">
            <v>294000</v>
          </cell>
          <cell r="DI61">
            <v>30354912.699999999</v>
          </cell>
          <cell r="DM61">
            <v>2020000</v>
          </cell>
          <cell r="DO61">
            <v>17905785</v>
          </cell>
          <cell r="DS61">
            <v>14621758.199999999</v>
          </cell>
          <cell r="DU61">
            <v>29190934.940000001</v>
          </cell>
          <cell r="DY61">
            <v>1862717.6</v>
          </cell>
          <cell r="EA61">
            <v>25931514</v>
          </cell>
          <cell r="EE61">
            <v>23568675.5</v>
          </cell>
          <cell r="EG61">
            <v>5280863.3499999996</v>
          </cell>
          <cell r="EK61">
            <v>21198913.649999999</v>
          </cell>
          <cell r="EM61">
            <v>4858234.13</v>
          </cell>
          <cell r="ES61">
            <v>6713888</v>
          </cell>
          <cell r="EW61">
            <v>159670.79999999999</v>
          </cell>
          <cell r="EY61">
            <v>14982682.09</v>
          </cell>
          <cell r="FC61">
            <v>37802275</v>
          </cell>
          <cell r="FE61">
            <v>10232452</v>
          </cell>
          <cell r="FI61">
            <v>219350</v>
          </cell>
          <cell r="FK61">
            <v>42027480.579999998</v>
          </cell>
          <cell r="FO61">
            <v>50541700</v>
          </cell>
          <cell r="FQ61">
            <v>4795761.74</v>
          </cell>
          <cell r="FV61">
            <v>1429.4584042700001</v>
          </cell>
          <cell r="FW61">
            <v>55.337461740000002</v>
          </cell>
          <cell r="FY61">
            <v>1.626232541831627</v>
          </cell>
          <cell r="FZ61">
            <v>1.908188335862069</v>
          </cell>
          <cell r="GB61">
            <v>0.39704024876580674</v>
          </cell>
          <cell r="GC61">
            <v>2.5327024790872423</v>
          </cell>
        </row>
        <row r="62">
          <cell r="B62" t="str">
            <v>Электронная торговая площадка "Регион"</v>
          </cell>
          <cell r="AI62">
            <v>966991.14</v>
          </cell>
          <cell r="AM62">
            <v>5493600</v>
          </cell>
          <cell r="AU62">
            <v>40364081.490000002</v>
          </cell>
          <cell r="BE62">
            <v>953158.5</v>
          </cell>
          <cell r="BG62">
            <v>720559.13</v>
          </cell>
          <cell r="CW62">
            <v>173880</v>
          </cell>
          <cell r="DA62">
            <v>374850</v>
          </cell>
          <cell r="DC62">
            <v>14160283.48</v>
          </cell>
          <cell r="DG62">
            <v>9165966.1300000008</v>
          </cell>
          <cell r="DM62">
            <v>67220306.400000006</v>
          </cell>
          <cell r="DO62">
            <v>4414718.33</v>
          </cell>
          <cell r="DU62">
            <v>10560000</v>
          </cell>
          <cell r="DY62">
            <v>11571475</v>
          </cell>
          <cell r="EA62">
            <v>511000</v>
          </cell>
          <cell r="EG62">
            <v>4382598</v>
          </cell>
          <cell r="EK62">
            <v>2400000</v>
          </cell>
          <cell r="EQ62">
            <v>503595</v>
          </cell>
          <cell r="EW62">
            <v>2343500</v>
          </cell>
          <cell r="EY62">
            <v>50088537.490000002</v>
          </cell>
          <cell r="FE62">
            <v>23500000</v>
          </cell>
          <cell r="FK62">
            <v>1095471</v>
          </cell>
          <cell r="FQ62">
            <v>90422012</v>
          </cell>
          <cell r="FV62">
            <v>341.38658309000004</v>
          </cell>
          <cell r="FW62">
            <v>90.422011999999995</v>
          </cell>
          <cell r="FY62">
            <v>4.2673322886250009</v>
          </cell>
          <cell r="FZ62">
            <v>30.140670666666665</v>
          </cell>
          <cell r="GB62">
            <v>0.30223976034048772</v>
          </cell>
          <cell r="GC62">
            <v>0.23458607841750523</v>
          </cell>
        </row>
        <row r="63">
          <cell r="B63" t="str">
            <v>Электронный капитал</v>
          </cell>
          <cell r="AC63">
            <v>17556739.199999999</v>
          </cell>
          <cell r="AG63">
            <v>7959195</v>
          </cell>
          <cell r="AO63">
            <v>6755238</v>
          </cell>
          <cell r="AU63">
            <v>1487367.7</v>
          </cell>
          <cell r="BG63">
            <v>61416037.789999999</v>
          </cell>
          <cell r="BM63">
            <v>97641530.469999999</v>
          </cell>
          <cell r="BS63">
            <v>1821856.05</v>
          </cell>
          <cell r="BY63">
            <v>796885</v>
          </cell>
          <cell r="CE63">
            <v>3500487</v>
          </cell>
          <cell r="CK63">
            <v>4094650</v>
          </cell>
          <cell r="CQ63">
            <v>44972825</v>
          </cell>
          <cell r="CU63">
            <v>16759777.65</v>
          </cell>
          <cell r="CW63">
            <v>4350000</v>
          </cell>
          <cell r="DI63">
            <v>1185896.8500000001</v>
          </cell>
          <cell r="DU63">
            <v>11208354.98</v>
          </cell>
          <cell r="EA63">
            <v>4000000</v>
          </cell>
          <cell r="FV63">
            <v>285.50684069000005</v>
          </cell>
          <cell r="FW63">
            <v>0</v>
          </cell>
          <cell r="FY63">
            <v>5.8266702181632661</v>
          </cell>
          <cell r="FZ63" t="e">
            <v>#DIV/0!</v>
          </cell>
          <cell r="GB63">
            <v>0.30614209551041038</v>
          </cell>
          <cell r="GC63" t="e">
            <v>#DIV/0!</v>
          </cell>
        </row>
        <row r="64">
          <cell r="B64" t="str">
            <v>ЭТП "Пром-Консалтинг"</v>
          </cell>
          <cell r="CO64">
            <v>500255.55</v>
          </cell>
          <cell r="CQ64">
            <v>9484247</v>
          </cell>
          <cell r="CU64">
            <v>89574.28</v>
          </cell>
          <cell r="CW64">
            <v>7016050</v>
          </cell>
          <cell r="DA64">
            <v>11655409.6</v>
          </cell>
          <cell r="DC64">
            <v>11990429</v>
          </cell>
          <cell r="DG64">
            <v>3579920.47</v>
          </cell>
          <cell r="DI64">
            <v>57812918.5</v>
          </cell>
          <cell r="DM64">
            <v>6028038.9800000004</v>
          </cell>
          <cell r="DO64">
            <v>19775641.649999999</v>
          </cell>
          <cell r="DS64">
            <v>960139.76</v>
          </cell>
          <cell r="DU64">
            <v>4189050</v>
          </cell>
          <cell r="DY64">
            <v>149118.72</v>
          </cell>
          <cell r="EA64">
            <v>179197622</v>
          </cell>
          <cell r="EE64">
            <v>3232610</v>
          </cell>
          <cell r="EG64">
            <v>74612546.400000006</v>
          </cell>
          <cell r="EK64">
            <v>3942895.47</v>
          </cell>
          <cell r="EM64">
            <v>194708936.27000001</v>
          </cell>
          <cell r="EQ64">
            <v>21696600.449999999</v>
          </cell>
          <cell r="ES64">
            <v>66466409.310000002</v>
          </cell>
          <cell r="EW64">
            <v>100689490.34999999</v>
          </cell>
          <cell r="EY64">
            <v>63870658</v>
          </cell>
          <cell r="FC64">
            <v>5232787.5999999996</v>
          </cell>
          <cell r="FE64">
            <v>52382147</v>
          </cell>
          <cell r="FI64">
            <v>46380402.789999999</v>
          </cell>
          <cell r="FK64">
            <v>34745751</v>
          </cell>
          <cell r="FV64">
            <v>980.38965015000008</v>
          </cell>
          <cell r="FW64">
            <v>0</v>
          </cell>
          <cell r="FY64">
            <v>3.0637176567187501</v>
          </cell>
          <cell r="FZ64" t="e">
            <v>#DIV/0!</v>
          </cell>
          <cell r="GB64">
            <v>0.25326820819062196</v>
          </cell>
          <cell r="GC64" t="e">
            <v>#DIV/0!</v>
          </cell>
        </row>
        <row r="65">
          <cell r="B65" t="str">
            <v>ЭТП "ЮГРА"</v>
          </cell>
          <cell r="FK65">
            <v>1332100</v>
          </cell>
          <cell r="FV65">
            <v>1.3321000000000001</v>
          </cell>
          <cell r="FW65">
            <v>0</v>
          </cell>
          <cell r="FY65">
            <v>0.66605000000000003</v>
          </cell>
          <cell r="FZ65" t="e">
            <v>#DIV/0!</v>
          </cell>
          <cell r="GB65">
            <v>0.49337037037037035</v>
          </cell>
          <cell r="GC6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C67"/>
  <sheetViews>
    <sheetView showGridLines="0" zoomScale="130" zoomScaleNormal="130" workbookViewId="0">
      <pane xSplit="1" ySplit="5" topLeftCell="L6" activePane="bottomRight" state="frozen"/>
      <selection pane="topRight" activeCell="B1" sqref="B1"/>
      <selection pane="bottomLeft" activeCell="A5" sqref="A5"/>
      <selection pane="bottomRight" activeCell="A40" sqref="A40"/>
    </sheetView>
  </sheetViews>
  <sheetFormatPr defaultColWidth="8.85546875" defaultRowHeight="12.75" x14ac:dyDescent="0.25"/>
  <cols>
    <col min="1" max="1" width="70.28515625" style="31" customWidth="1"/>
    <col min="2" max="2" width="9.85546875" style="60" bestFit="1" customWidth="1"/>
    <col min="3" max="3" width="6.140625" style="60" bestFit="1" customWidth="1"/>
    <col min="4" max="4" width="7.85546875" style="60" customWidth="1"/>
    <col min="5" max="5" width="10.140625" style="61" bestFit="1" customWidth="1"/>
    <col min="6" max="6" width="11" style="60" bestFit="1" customWidth="1"/>
    <col min="7" max="7" width="6.140625" style="60" bestFit="1" customWidth="1"/>
    <col min="8" max="8" width="10.28515625" style="60" bestFit="1" customWidth="1"/>
    <col min="9" max="9" width="11" style="60" bestFit="1" customWidth="1"/>
    <col min="10" max="10" width="11.85546875" style="60" bestFit="1" customWidth="1"/>
    <col min="11" max="11" width="6.140625" style="60" bestFit="1" customWidth="1"/>
    <col min="12" max="12" width="10.28515625" style="60" bestFit="1" customWidth="1"/>
    <col min="13" max="13" width="12" style="60" customWidth="1"/>
    <col min="14" max="14" width="13.42578125" style="60" bestFit="1" customWidth="1"/>
    <col min="15" max="15" width="6.140625" style="60" bestFit="1" customWidth="1"/>
    <col min="16" max="16" width="10.28515625" style="60" bestFit="1" customWidth="1"/>
    <col min="17" max="17" width="11.7109375" style="60" bestFit="1" customWidth="1"/>
    <col min="18" max="18" width="10.140625" style="60" bestFit="1" customWidth="1"/>
    <col min="19" max="19" width="6.140625" style="60" bestFit="1" customWidth="1"/>
    <col min="20" max="21" width="10.28515625" style="60" bestFit="1" customWidth="1"/>
    <col min="22" max="22" width="12.5703125" style="60" bestFit="1" customWidth="1"/>
    <col min="23" max="23" width="6.140625" style="60" bestFit="1" customWidth="1"/>
    <col min="24" max="24" width="10.28515625" style="60" bestFit="1" customWidth="1"/>
    <col min="25" max="25" width="10.140625" style="60" bestFit="1" customWidth="1"/>
    <col min="26" max="26" width="10.28515625" style="60" hidden="1" customWidth="1"/>
    <col min="27" max="27" width="10.140625" style="60" bestFit="1" customWidth="1"/>
    <col min="28" max="28" width="9.28515625" style="60" bestFit="1" customWidth="1"/>
    <col min="29" max="16384" width="8.85546875" style="31"/>
  </cols>
  <sheetData>
    <row r="1" spans="1:29" ht="69" customHeight="1" x14ac:dyDescent="0.25">
      <c r="A1" s="53" t="s">
        <v>79</v>
      </c>
    </row>
    <row r="2" spans="1:29" s="46" customFormat="1" ht="13.15" customHeight="1" x14ac:dyDescent="0.25">
      <c r="A2" s="48" t="s">
        <v>75</v>
      </c>
      <c r="B2" s="79" t="s">
        <v>77</v>
      </c>
      <c r="C2" s="79"/>
      <c r="D2" s="79"/>
      <c r="E2" s="79"/>
      <c r="F2" s="80" t="s">
        <v>80</v>
      </c>
      <c r="G2" s="80"/>
      <c r="H2" s="80"/>
      <c r="I2" s="80"/>
      <c r="J2" s="78" t="s">
        <v>83</v>
      </c>
      <c r="K2" s="78"/>
      <c r="L2" s="78"/>
      <c r="M2" s="78"/>
      <c r="N2" s="80" t="s">
        <v>78</v>
      </c>
      <c r="O2" s="80"/>
      <c r="P2" s="80"/>
      <c r="Q2" s="80"/>
      <c r="R2" s="78" t="s">
        <v>5</v>
      </c>
      <c r="S2" s="78"/>
      <c r="T2" s="78"/>
      <c r="U2" s="78"/>
      <c r="V2" s="80" t="s">
        <v>82</v>
      </c>
      <c r="W2" s="80"/>
      <c r="X2" s="80"/>
      <c r="Y2" s="80"/>
      <c r="Z2" s="78" t="s">
        <v>85</v>
      </c>
      <c r="AA2" s="78"/>
      <c r="AB2" s="78"/>
      <c r="AC2" s="47"/>
    </row>
    <row r="3" spans="1:29" s="35" customFormat="1" ht="39" thickBot="1" x14ac:dyDescent="0.3">
      <c r="A3" s="49"/>
      <c r="B3" s="32" t="s">
        <v>74</v>
      </c>
      <c r="C3" s="36" t="s">
        <v>1</v>
      </c>
      <c r="D3" s="32" t="s">
        <v>2</v>
      </c>
      <c r="E3" s="34" t="s">
        <v>9</v>
      </c>
      <c r="F3" s="28" t="s">
        <v>74</v>
      </c>
      <c r="G3" s="29" t="s">
        <v>1</v>
      </c>
      <c r="H3" s="28" t="s">
        <v>2</v>
      </c>
      <c r="I3" s="28" t="s">
        <v>9</v>
      </c>
      <c r="J3" s="32" t="s">
        <v>74</v>
      </c>
      <c r="K3" s="36" t="s">
        <v>1</v>
      </c>
      <c r="L3" s="32" t="s">
        <v>2</v>
      </c>
      <c r="M3" s="34" t="s">
        <v>9</v>
      </c>
      <c r="N3" s="28" t="s">
        <v>74</v>
      </c>
      <c r="O3" s="29" t="s">
        <v>1</v>
      </c>
      <c r="P3" s="28" t="s">
        <v>2</v>
      </c>
      <c r="Q3" s="28" t="s">
        <v>9</v>
      </c>
      <c r="R3" s="32" t="s">
        <v>74</v>
      </c>
      <c r="S3" s="36" t="s">
        <v>1</v>
      </c>
      <c r="T3" s="32" t="s">
        <v>2</v>
      </c>
      <c r="U3" s="34" t="s">
        <v>9</v>
      </c>
      <c r="V3" s="28" t="s">
        <v>74</v>
      </c>
      <c r="W3" s="29" t="s">
        <v>1</v>
      </c>
      <c r="X3" s="28" t="s">
        <v>2</v>
      </c>
      <c r="Y3" s="28" t="s">
        <v>9</v>
      </c>
      <c r="Z3" s="32" t="s">
        <v>2</v>
      </c>
      <c r="AA3" s="32" t="s">
        <v>7</v>
      </c>
      <c r="AB3" s="36" t="s">
        <v>1</v>
      </c>
    </row>
    <row r="4" spans="1:29" s="35" customFormat="1" ht="9.75" customHeight="1" thickBot="1" x14ac:dyDescent="0.3">
      <c r="A4" s="49" t="s">
        <v>76</v>
      </c>
      <c r="B4" s="32" t="s">
        <v>84</v>
      </c>
      <c r="C4" s="36"/>
      <c r="D4" s="44">
        <v>0.1</v>
      </c>
      <c r="E4" s="32" t="s">
        <v>84</v>
      </c>
      <c r="F4" s="28" t="s">
        <v>84</v>
      </c>
      <c r="G4" s="29"/>
      <c r="H4" s="45">
        <v>0.2</v>
      </c>
      <c r="I4" s="28" t="s">
        <v>84</v>
      </c>
      <c r="J4" s="32" t="s">
        <v>84</v>
      </c>
      <c r="K4" s="36"/>
      <c r="L4" s="44">
        <v>0.2</v>
      </c>
      <c r="M4" s="32" t="s">
        <v>84</v>
      </c>
      <c r="N4" s="28" t="s">
        <v>84</v>
      </c>
      <c r="O4" s="29"/>
      <c r="P4" s="45">
        <v>0.2</v>
      </c>
      <c r="Q4" s="28" t="s">
        <v>84</v>
      </c>
      <c r="R4" s="32" t="s">
        <v>84</v>
      </c>
      <c r="S4" s="36"/>
      <c r="T4" s="44">
        <v>0.1</v>
      </c>
      <c r="U4" s="32" t="s">
        <v>84</v>
      </c>
      <c r="V4" s="28" t="s">
        <v>84</v>
      </c>
      <c r="W4" s="29"/>
      <c r="X4" s="45">
        <v>0.2</v>
      </c>
      <c r="Y4" s="28" t="s">
        <v>84</v>
      </c>
      <c r="Z4" s="44">
        <f>X4+T4+P4+L4+H4+D4</f>
        <v>0.99999999999999989</v>
      </c>
      <c r="AA4" s="32" t="s">
        <v>84</v>
      </c>
      <c r="AB4" s="36" t="s">
        <v>84</v>
      </c>
    </row>
    <row r="5" spans="1:29" s="35" customFormat="1" ht="13.5" x14ac:dyDescent="0.25">
      <c r="A5" s="49"/>
      <c r="B5" s="32"/>
      <c r="C5" s="36"/>
      <c r="D5" s="33"/>
      <c r="E5" s="34"/>
      <c r="F5" s="28"/>
      <c r="G5" s="29"/>
      <c r="H5" s="30"/>
      <c r="I5" s="28" t="s">
        <v>9</v>
      </c>
      <c r="J5" s="32"/>
      <c r="K5" s="36"/>
      <c r="L5" s="33"/>
      <c r="M5" s="32" t="s">
        <v>9</v>
      </c>
      <c r="N5" s="28"/>
      <c r="O5" s="29"/>
      <c r="P5" s="30"/>
      <c r="Q5" s="28" t="s">
        <v>9</v>
      </c>
      <c r="R5" s="32"/>
      <c r="S5" s="36"/>
      <c r="T5" s="33"/>
      <c r="U5" s="32" t="s">
        <v>9</v>
      </c>
      <c r="V5" s="28"/>
      <c r="W5" s="29"/>
      <c r="X5" s="30"/>
      <c r="Y5" s="28" t="s">
        <v>9</v>
      </c>
      <c r="Z5" s="33"/>
      <c r="AA5" s="32" t="s">
        <v>9</v>
      </c>
      <c r="AB5" s="36"/>
    </row>
    <row r="6" spans="1:29" s="43" customFormat="1" hidden="1" x14ac:dyDescent="0.25">
      <c r="A6" s="42" t="s">
        <v>10</v>
      </c>
      <c r="B6" s="62">
        <f>VLOOKUP(A6,'[1]Кол-во опубликованных с ЭТП'!$B$4:$AF$65,31,0)</f>
        <v>3</v>
      </c>
      <c r="C6" s="54">
        <f>RANK(B6,$B$6:$B$67)</f>
        <v>61</v>
      </c>
      <c r="D6" s="62"/>
      <c r="E6" s="63">
        <f>RANK(C6,$C$6:$C$67)*$D$4</f>
        <v>0.2</v>
      </c>
      <c r="F6" s="64"/>
      <c r="G6" s="55"/>
      <c r="H6" s="64"/>
      <c r="I6" s="65"/>
      <c r="J6" s="70"/>
      <c r="K6" s="54"/>
      <c r="L6" s="62"/>
      <c r="M6" s="63">
        <f>IFERROR(RANK(K6,$K$6:$K$67)*$L$4,0)</f>
        <v>0</v>
      </c>
      <c r="N6" s="68"/>
      <c r="O6" s="55" t="str">
        <f>IFERROR(RANK(N6,$N$6:$N$67),"")</f>
        <v/>
      </c>
      <c r="P6" s="64"/>
      <c r="Q6" s="65">
        <f>IFERROR(RANK(O6,$O$6:$O$67)*$P$4,0)</f>
        <v>0</v>
      </c>
      <c r="R6" s="70"/>
      <c r="S6" s="54" t="str">
        <f>IFERROR(RANK(R6,$R$6:$R$67),"")</f>
        <v/>
      </c>
      <c r="T6" s="62"/>
      <c r="U6" s="63">
        <f>IFERROR(RANK(S6,$S$6:$S$67)*$T$4,0)</f>
        <v>0</v>
      </c>
      <c r="V6" s="69"/>
      <c r="W6" s="55" t="str">
        <f>IFERROR(RANK(V6,$V$6:$V$67),"")</f>
        <v/>
      </c>
      <c r="X6" s="64"/>
      <c r="Y6" s="65">
        <f>IFERROR(RANK(W6,$W$6:$W$67)*$X$4,0)</f>
        <v>0</v>
      </c>
      <c r="Z6" s="62"/>
      <c r="AA6" s="63">
        <f>E6+I6+M6+Q6+U6+Y6</f>
        <v>0.2</v>
      </c>
      <c r="AB6" s="54">
        <f>RANK(AA6,$AA$6:$AA$67)</f>
        <v>62</v>
      </c>
    </row>
    <row r="7" spans="1:29" s="38" customFormat="1" hidden="1" x14ac:dyDescent="0.25">
      <c r="A7" s="37" t="s">
        <v>11</v>
      </c>
      <c r="B7" s="66">
        <f>VLOOKUP(A7,'[1]Кол-во опубликованных с ЭТП'!$B$4:$AF$65,31,0)</f>
        <v>7</v>
      </c>
      <c r="C7" s="56">
        <f t="shared" ref="C7:C67" si="0">RANK(B7,$B$6:$B$67)</f>
        <v>59</v>
      </c>
      <c r="D7" s="66"/>
      <c r="E7" s="67">
        <f t="shared" ref="E7:E67" si="1">RANK(C7,$C$6:$C$67)*$D$4</f>
        <v>0.4</v>
      </c>
      <c r="F7" s="68"/>
      <c r="G7" s="57"/>
      <c r="H7" s="68"/>
      <c r="I7" s="69"/>
      <c r="J7" s="70"/>
      <c r="K7" s="56"/>
      <c r="L7" s="66"/>
      <c r="M7" s="67">
        <f t="shared" ref="M7:M67" si="2">IFERROR(RANK(K7,$K$6:$K$67)*$L$4,0)</f>
        <v>0</v>
      </c>
      <c r="N7" s="68"/>
      <c r="O7" s="57" t="str">
        <f t="shared" ref="O7:O67" si="3">IFERROR(RANK(N7,$N$6:$N$67),"")</f>
        <v/>
      </c>
      <c r="P7" s="68"/>
      <c r="Q7" s="69">
        <f t="shared" ref="Q7:Q67" si="4">IFERROR(RANK(O7,$O$6:$O$67)*$P$4,0)</f>
        <v>0</v>
      </c>
      <c r="R7" s="70"/>
      <c r="S7" s="56" t="str">
        <f t="shared" ref="S7:S67" si="5">IFERROR(RANK(R7,$R$6:$R$67),"")</f>
        <v/>
      </c>
      <c r="T7" s="66"/>
      <c r="U7" s="67">
        <f t="shared" ref="U7:U66" si="6">IFERROR(RANK(S7,$S$6:$S$67)*$T$4,0)</f>
        <v>0</v>
      </c>
      <c r="V7" s="69"/>
      <c r="W7" s="57" t="str">
        <f t="shared" ref="W7:W67" si="7">IFERROR(RANK(V7,$V$6:$V$67),"")</f>
        <v/>
      </c>
      <c r="X7" s="68"/>
      <c r="Y7" s="69">
        <f t="shared" ref="Y7:Y67" si="8">IFERROR(RANK(W7,$W$6:$W$67)*$X$4,0)</f>
        <v>0</v>
      </c>
      <c r="Z7" s="66"/>
      <c r="AA7" s="67">
        <f t="shared" ref="AA7:AA37" si="9">E7+I7+M7+Q7+U7+Y7</f>
        <v>0.4</v>
      </c>
      <c r="AB7" s="56">
        <f t="shared" ref="AB7:AB67" si="10">RANK(AA7,$AA$6:$AA$67)</f>
        <v>61</v>
      </c>
    </row>
    <row r="8" spans="1:29" s="38" customFormat="1" hidden="1" x14ac:dyDescent="0.25">
      <c r="A8" s="37" t="s">
        <v>12</v>
      </c>
      <c r="B8" s="66">
        <f>VLOOKUP(A8,'[1]Кол-во опубликованных с ЭТП'!$B$4:$AF$65,31,0)</f>
        <v>50</v>
      </c>
      <c r="C8" s="56">
        <f t="shared" si="0"/>
        <v>54</v>
      </c>
      <c r="D8" s="66"/>
      <c r="E8" s="67">
        <f t="shared" si="1"/>
        <v>0.9</v>
      </c>
      <c r="F8" s="68"/>
      <c r="G8" s="57"/>
      <c r="H8" s="68"/>
      <c r="I8" s="69"/>
      <c r="J8" s="70"/>
      <c r="K8" s="56"/>
      <c r="L8" s="66"/>
      <c r="M8" s="67">
        <f t="shared" si="2"/>
        <v>0</v>
      </c>
      <c r="N8" s="68"/>
      <c r="O8" s="57" t="str">
        <f t="shared" si="3"/>
        <v/>
      </c>
      <c r="P8" s="68"/>
      <c r="Q8" s="69">
        <f t="shared" si="4"/>
        <v>0</v>
      </c>
      <c r="R8" s="70"/>
      <c r="S8" s="56" t="str">
        <f t="shared" si="5"/>
        <v/>
      </c>
      <c r="T8" s="66"/>
      <c r="U8" s="67">
        <f t="shared" si="6"/>
        <v>0</v>
      </c>
      <c r="V8" s="69"/>
      <c r="W8" s="57" t="str">
        <f t="shared" si="7"/>
        <v/>
      </c>
      <c r="X8" s="68"/>
      <c r="Y8" s="69">
        <f t="shared" si="8"/>
        <v>0</v>
      </c>
      <c r="Z8" s="66"/>
      <c r="AA8" s="67">
        <f t="shared" si="9"/>
        <v>0.9</v>
      </c>
      <c r="AB8" s="56">
        <f t="shared" si="10"/>
        <v>60</v>
      </c>
    </row>
    <row r="9" spans="1:29" s="38" customFormat="1" hidden="1" x14ac:dyDescent="0.25">
      <c r="A9" s="37" t="s">
        <v>13</v>
      </c>
      <c r="B9" s="66">
        <f>VLOOKUP(A9,'[1]Кол-во опубликованных с ЭТП'!$B$4:$AF$65,31,0)</f>
        <v>38</v>
      </c>
      <c r="C9" s="56">
        <f t="shared" si="0"/>
        <v>56</v>
      </c>
      <c r="D9" s="66"/>
      <c r="E9" s="67">
        <f t="shared" si="1"/>
        <v>0.70000000000000007</v>
      </c>
      <c r="F9" s="68">
        <f>VLOOKUP(A9,'[1]Стоимость реализованного'!$B$7:$FW$65,177,0)</f>
        <v>0.28050000000000003</v>
      </c>
      <c r="G9" s="57">
        <f t="shared" ref="G7:G67" si="11">RANK(F9,$F$6:$F$67)</f>
        <v>59</v>
      </c>
      <c r="H9" s="68"/>
      <c r="I9" s="69">
        <f t="shared" ref="I8:I67" si="12">RANK(G9,$G$6:$G$67)*$H$4</f>
        <v>0.2</v>
      </c>
      <c r="J9" s="70">
        <f>VLOOKUP(A9,'[1]Стоимость реализованного'!$B$7:$GC$65,183,0)</f>
        <v>0.38163265306122451</v>
      </c>
      <c r="K9" s="56">
        <f t="shared" ref="K9:K13" si="13">IFERROR(RANK(J9,$J$6:$J$67),"")</f>
        <v>34</v>
      </c>
      <c r="L9" s="66"/>
      <c r="M9" s="67">
        <f t="shared" si="2"/>
        <v>5.2</v>
      </c>
      <c r="N9" s="68">
        <f>VLOOKUP(A9,'[1]Кол-во лотов в сост-ся торгах'!$B$7:$FZ$65,177,0)</f>
        <v>3</v>
      </c>
      <c r="O9" s="57">
        <f t="shared" si="3"/>
        <v>54</v>
      </c>
      <c r="P9" s="68"/>
      <c r="Q9" s="69">
        <f t="shared" si="4"/>
        <v>1</v>
      </c>
      <c r="R9" s="70">
        <f>VLOOKUP(A9,'[1]Кол-во лотов в сост-ся торгах'!$B$7:$FZ$65,180,0)</f>
        <v>7.8947368421052627E-2</v>
      </c>
      <c r="S9" s="56">
        <f t="shared" si="5"/>
        <v>51</v>
      </c>
      <c r="T9" s="66"/>
      <c r="U9" s="67">
        <f t="shared" si="6"/>
        <v>0.9</v>
      </c>
      <c r="V9" s="69">
        <f>VLOOKUP(A9,'[1]Стоимость реализованного'!$B$7:$GC$65,180,0)</f>
        <v>9.3500000000000014E-2</v>
      </c>
      <c r="W9" s="57">
        <f t="shared" si="7"/>
        <v>59</v>
      </c>
      <c r="X9" s="68"/>
      <c r="Y9" s="69">
        <f t="shared" si="8"/>
        <v>0.2</v>
      </c>
      <c r="Z9" s="66"/>
      <c r="AA9" s="67">
        <f t="shared" si="9"/>
        <v>8.1999999999999993</v>
      </c>
      <c r="AB9" s="56">
        <f t="shared" si="10"/>
        <v>59</v>
      </c>
    </row>
    <row r="10" spans="1:29" s="38" customFormat="1" hidden="1" x14ac:dyDescent="0.25">
      <c r="A10" s="37" t="s">
        <v>14</v>
      </c>
      <c r="B10" s="66">
        <f>VLOOKUP(A10,'[1]Кол-во опубликованных с ЭТП'!$B$4:$AF$65,31,0)</f>
        <v>3065</v>
      </c>
      <c r="C10" s="56">
        <f t="shared" si="0"/>
        <v>34</v>
      </c>
      <c r="D10" s="66"/>
      <c r="E10" s="67">
        <f t="shared" si="1"/>
        <v>2.9000000000000004</v>
      </c>
      <c r="F10" s="68">
        <f>VLOOKUP(A10,'[1]Стоимость реализованного'!$B$7:$FW$65,177,0)</f>
        <v>327.48345269999999</v>
      </c>
      <c r="G10" s="57">
        <f t="shared" si="11"/>
        <v>43</v>
      </c>
      <c r="H10" s="68"/>
      <c r="I10" s="69">
        <f t="shared" si="12"/>
        <v>3.4000000000000004</v>
      </c>
      <c r="J10" s="70">
        <f>VLOOKUP(A10,'[1]Стоимость реализованного'!$B$7:$GC$65,183,0)</f>
        <v>0.99978836988793507</v>
      </c>
      <c r="K10" s="56">
        <f t="shared" si="13"/>
        <v>4</v>
      </c>
      <c r="L10" s="66"/>
      <c r="M10" s="67">
        <f t="shared" si="2"/>
        <v>11.200000000000001</v>
      </c>
      <c r="N10" s="68">
        <f>VLOOKUP(A10,'[1]Кол-во лотов в сост-ся торгах'!$B$7:$FZ$65,177,0)</f>
        <v>2507</v>
      </c>
      <c r="O10" s="57">
        <f t="shared" si="3"/>
        <v>14</v>
      </c>
      <c r="P10" s="68"/>
      <c r="Q10" s="69">
        <f t="shared" si="4"/>
        <v>9.2000000000000011</v>
      </c>
      <c r="R10" s="70">
        <f>VLOOKUP(A10,'[1]Кол-во лотов в сост-ся торгах'!$B$7:$FZ$65,180,0)</f>
        <v>0.81794453507340947</v>
      </c>
      <c r="S10" s="56">
        <f t="shared" si="5"/>
        <v>2</v>
      </c>
      <c r="T10" s="66"/>
      <c r="U10" s="67">
        <f t="shared" si="6"/>
        <v>5.8000000000000007</v>
      </c>
      <c r="V10" s="69">
        <f>VLOOKUP(A10,'[1]Стоимость реализованного'!$B$7:$GC$65,180,0)</f>
        <v>0.13062762373354606</v>
      </c>
      <c r="W10" s="57">
        <f t="shared" si="7"/>
        <v>58</v>
      </c>
      <c r="X10" s="68"/>
      <c r="Y10" s="69">
        <f t="shared" si="8"/>
        <v>0.4</v>
      </c>
      <c r="Z10" s="66"/>
      <c r="AA10" s="67">
        <f t="shared" si="9"/>
        <v>32.9</v>
      </c>
      <c r="AB10" s="56">
        <f t="shared" si="10"/>
        <v>23</v>
      </c>
    </row>
    <row r="11" spans="1:29" s="38" customFormat="1" hidden="1" x14ac:dyDescent="0.25">
      <c r="A11" s="37" t="s">
        <v>15</v>
      </c>
      <c r="B11" s="66">
        <f>VLOOKUP(A11,'[1]Кол-во опубликованных с ЭТП'!$B$4:$AF$65,31,0)</f>
        <v>104</v>
      </c>
      <c r="C11" s="56">
        <f t="shared" si="0"/>
        <v>52</v>
      </c>
      <c r="D11" s="66"/>
      <c r="E11" s="67">
        <f t="shared" si="1"/>
        <v>1.1000000000000001</v>
      </c>
      <c r="F11" s="68">
        <f>VLOOKUP(A11,'[1]Стоимость реализованного'!$B$7:$FW$65,177,0)</f>
        <v>0.61265360000000002</v>
      </c>
      <c r="G11" s="57">
        <f t="shared" si="11"/>
        <v>58</v>
      </c>
      <c r="H11" s="68"/>
      <c r="I11" s="69">
        <f t="shared" si="12"/>
        <v>0.4</v>
      </c>
      <c r="J11" s="70">
        <f>VLOOKUP(A11,'[1]Стоимость реализованного'!$B$7:$GC$65,183,0)</f>
        <v>1.0891774460792332</v>
      </c>
      <c r="K11" s="56">
        <f t="shared" si="13"/>
        <v>3</v>
      </c>
      <c r="L11" s="66"/>
      <c r="M11" s="67">
        <f t="shared" si="2"/>
        <v>11.4</v>
      </c>
      <c r="N11" s="68">
        <f>VLOOKUP(A11,'[1]Кол-во лотов в сост-ся торгах'!$B$7:$FZ$65,177,0)</f>
        <v>3</v>
      </c>
      <c r="O11" s="57">
        <f t="shared" si="3"/>
        <v>54</v>
      </c>
      <c r="P11" s="68"/>
      <c r="Q11" s="69">
        <f t="shared" si="4"/>
        <v>1</v>
      </c>
      <c r="R11" s="70">
        <f>VLOOKUP(A11,'[1]Кол-во лотов в сост-ся торгах'!$B$7:$FZ$65,180,0)</f>
        <v>2.8846153846153848E-2</v>
      </c>
      <c r="S11" s="56">
        <f t="shared" si="5"/>
        <v>58</v>
      </c>
      <c r="T11" s="66"/>
      <c r="U11" s="67">
        <f t="shared" si="6"/>
        <v>0.2</v>
      </c>
      <c r="V11" s="69">
        <f>VLOOKUP(A11,'[1]Стоимость реализованного'!$B$7:$GC$65,180,0)</f>
        <v>0.20421786666666666</v>
      </c>
      <c r="W11" s="57">
        <f t="shared" si="7"/>
        <v>56</v>
      </c>
      <c r="X11" s="68"/>
      <c r="Y11" s="69">
        <f t="shared" si="8"/>
        <v>0.8</v>
      </c>
      <c r="Z11" s="66"/>
      <c r="AA11" s="67">
        <f t="shared" si="9"/>
        <v>14.9</v>
      </c>
      <c r="AB11" s="56">
        <f t="shared" si="10"/>
        <v>56</v>
      </c>
    </row>
    <row r="12" spans="1:29" s="38" customFormat="1" hidden="1" x14ac:dyDescent="0.25">
      <c r="A12" s="37" t="s">
        <v>16</v>
      </c>
      <c r="B12" s="66">
        <f>VLOOKUP(A12,'[1]Кол-во опубликованных с ЭТП'!$B$4:$AF$65,31,0)</f>
        <v>49</v>
      </c>
      <c r="C12" s="56">
        <f t="shared" si="0"/>
        <v>55</v>
      </c>
      <c r="D12" s="66"/>
      <c r="E12" s="67">
        <f t="shared" si="1"/>
        <v>0.8</v>
      </c>
      <c r="F12" s="68">
        <f>VLOOKUP(A12,'[1]Стоимость реализованного'!$B$7:$FW$65,177,0)</f>
        <v>3.0673106699999999</v>
      </c>
      <c r="G12" s="57">
        <f t="shared" si="11"/>
        <v>56</v>
      </c>
      <c r="H12" s="68"/>
      <c r="I12" s="69">
        <f t="shared" si="12"/>
        <v>0.8</v>
      </c>
      <c r="J12" s="70">
        <f>VLOOKUP(A12,'[1]Стоимость реализованного'!$B$7:$GC$65,183,0)</f>
        <v>2.0090306639249156</v>
      </c>
      <c r="K12" s="56">
        <f t="shared" si="13"/>
        <v>1</v>
      </c>
      <c r="L12" s="66"/>
      <c r="M12" s="67">
        <f t="shared" si="2"/>
        <v>11.8</v>
      </c>
      <c r="N12" s="68">
        <f>VLOOKUP(A12,'[1]Кол-во лотов в сост-ся торгах'!$B$7:$FZ$65,177,0)</f>
        <v>21</v>
      </c>
      <c r="O12" s="57">
        <f t="shared" si="3"/>
        <v>49</v>
      </c>
      <c r="P12" s="68"/>
      <c r="Q12" s="69">
        <f t="shared" si="4"/>
        <v>2.2000000000000002</v>
      </c>
      <c r="R12" s="70">
        <f>VLOOKUP(A12,'[1]Кол-во лотов в сост-ся торгах'!$B$7:$FZ$65,180,0)</f>
        <v>0.42857142857142855</v>
      </c>
      <c r="S12" s="56">
        <f t="shared" si="5"/>
        <v>3</v>
      </c>
      <c r="T12" s="66"/>
      <c r="U12" s="67">
        <f t="shared" si="6"/>
        <v>5.7</v>
      </c>
      <c r="V12" s="68">
        <f>VLOOKUP(A12,'[1]Стоимость реализованного'!$B$7:$GC$65,180,0)</f>
        <v>0.14606241285714286</v>
      </c>
      <c r="W12" s="57">
        <f t="shared" si="7"/>
        <v>57</v>
      </c>
      <c r="X12" s="68"/>
      <c r="Y12" s="69">
        <f t="shared" si="8"/>
        <v>0.60000000000000009</v>
      </c>
      <c r="Z12" s="66"/>
      <c r="AA12" s="67">
        <f t="shared" si="9"/>
        <v>21.900000000000002</v>
      </c>
      <c r="AB12" s="56">
        <f t="shared" si="10"/>
        <v>46</v>
      </c>
    </row>
    <row r="13" spans="1:29" s="38" customFormat="1" hidden="1" x14ac:dyDescent="0.25">
      <c r="A13" s="37" t="s">
        <v>17</v>
      </c>
      <c r="B13" s="66">
        <f>VLOOKUP(A13,'[1]Кол-во опубликованных с ЭТП'!$B$4:$AF$65,31,0)</f>
        <v>180</v>
      </c>
      <c r="C13" s="56">
        <f t="shared" si="0"/>
        <v>50</v>
      </c>
      <c r="D13" s="66"/>
      <c r="E13" s="67">
        <f t="shared" si="1"/>
        <v>1.3</v>
      </c>
      <c r="F13" s="68">
        <f>VLOOKUP(A13,'[1]Стоимость реализованного'!$B$7:$FW$65,177,0)</f>
        <v>20.462131620000001</v>
      </c>
      <c r="G13" s="57">
        <f t="shared" si="11"/>
        <v>54</v>
      </c>
      <c r="H13" s="68"/>
      <c r="I13" s="69">
        <f t="shared" si="12"/>
        <v>1.2000000000000002</v>
      </c>
      <c r="J13" s="70">
        <f>VLOOKUP(A13,'[1]Стоимость реализованного'!$B$7:$GC$65,183,0)</f>
        <v>0.31467432969279613</v>
      </c>
      <c r="K13" s="56">
        <f t="shared" si="13"/>
        <v>38</v>
      </c>
      <c r="L13" s="66"/>
      <c r="M13" s="67">
        <f t="shared" si="2"/>
        <v>4.4000000000000004</v>
      </c>
      <c r="N13" s="68">
        <f>VLOOKUP(A13,'[1]Кол-во лотов в сост-ся торгах'!$B$7:$FZ$65,177,0)</f>
        <v>44</v>
      </c>
      <c r="O13" s="57">
        <f t="shared" si="3"/>
        <v>47</v>
      </c>
      <c r="P13" s="68"/>
      <c r="Q13" s="69">
        <f t="shared" si="4"/>
        <v>2.6</v>
      </c>
      <c r="R13" s="70">
        <f>VLOOKUP(A13,'[1]Кол-во лотов в сост-ся торгах'!$B$7:$FZ$65,180,0)</f>
        <v>0.24444444444444444</v>
      </c>
      <c r="S13" s="56">
        <f t="shared" si="5"/>
        <v>12</v>
      </c>
      <c r="T13" s="66"/>
      <c r="U13" s="67">
        <f t="shared" si="6"/>
        <v>4.8000000000000007</v>
      </c>
      <c r="V13" s="68">
        <f>VLOOKUP(A13,'[1]Стоимость реализованного'!$B$7:$GC$65,180,0)</f>
        <v>0.46504844590909095</v>
      </c>
      <c r="W13" s="57">
        <f t="shared" si="7"/>
        <v>55</v>
      </c>
      <c r="X13" s="68"/>
      <c r="Y13" s="69">
        <f t="shared" si="8"/>
        <v>1</v>
      </c>
      <c r="Z13" s="66"/>
      <c r="AA13" s="67">
        <f t="shared" si="9"/>
        <v>15.3</v>
      </c>
      <c r="AB13" s="56">
        <f t="shared" si="10"/>
        <v>55</v>
      </c>
    </row>
    <row r="14" spans="1:29" s="38" customFormat="1" hidden="1" x14ac:dyDescent="0.25">
      <c r="A14" s="37" t="s">
        <v>18</v>
      </c>
      <c r="B14" s="66">
        <f>VLOOKUP(A14,'[1]Кол-во опубликованных с ЭТП'!$B$4:$AF$65,31,0)</f>
        <v>1740</v>
      </c>
      <c r="C14" s="56">
        <f t="shared" si="0"/>
        <v>36</v>
      </c>
      <c r="D14" s="66"/>
      <c r="E14" s="67">
        <f t="shared" si="1"/>
        <v>2.7</v>
      </c>
      <c r="F14" s="68">
        <f>VLOOKUP(A14,'[1]Стоимость реализованного'!$B$7:$FW$65,177,0)</f>
        <v>640.69804385999998</v>
      </c>
      <c r="G14" s="57">
        <f t="shared" si="11"/>
        <v>39</v>
      </c>
      <c r="H14" s="68"/>
      <c r="I14" s="69">
        <f t="shared" si="12"/>
        <v>4.2</v>
      </c>
      <c r="J14" s="70">
        <f>VLOOKUP(A14,'[1]Стоимость реализованного'!$B$7:$GC$65,183,0)</f>
        <v>0.58827718347732316</v>
      </c>
      <c r="K14" s="56">
        <f>IFERROR(RANK(J14,$J$6:$J$67),"")</f>
        <v>12</v>
      </c>
      <c r="L14" s="66"/>
      <c r="M14" s="67">
        <f t="shared" si="2"/>
        <v>9.6000000000000014</v>
      </c>
      <c r="N14" s="68">
        <f>VLOOKUP(A14,'[1]Кол-во лотов в сост-ся торгах'!$B$7:$FZ$65,177,0)</f>
        <v>596</v>
      </c>
      <c r="O14" s="57">
        <f t="shared" si="3"/>
        <v>33</v>
      </c>
      <c r="P14" s="68"/>
      <c r="Q14" s="69">
        <f t="shared" si="4"/>
        <v>5.4</v>
      </c>
      <c r="R14" s="70">
        <f>VLOOKUP(A14,'[1]Кол-во лотов в сост-ся торгах'!$B$7:$FZ$65,180,0)</f>
        <v>0.34252873563218389</v>
      </c>
      <c r="S14" s="56">
        <f t="shared" si="5"/>
        <v>4</v>
      </c>
      <c r="T14" s="66"/>
      <c r="U14" s="67">
        <f t="shared" si="6"/>
        <v>5.6000000000000005</v>
      </c>
      <c r="V14" s="76">
        <f>VLOOKUP(A14,'[1]Стоимость реализованного'!$B$7:$GC$65,180,0)</f>
        <v>1.0749967178859061</v>
      </c>
      <c r="W14" s="57">
        <f t="shared" si="7"/>
        <v>52</v>
      </c>
      <c r="X14" s="68"/>
      <c r="Y14" s="69">
        <f t="shared" si="8"/>
        <v>1.6</v>
      </c>
      <c r="Z14" s="66"/>
      <c r="AA14" s="67">
        <f t="shared" si="9"/>
        <v>29.1</v>
      </c>
      <c r="AB14" s="56">
        <f t="shared" si="10"/>
        <v>31</v>
      </c>
    </row>
    <row r="15" spans="1:29" s="38" customFormat="1" hidden="1" x14ac:dyDescent="0.25">
      <c r="A15" s="37" t="s">
        <v>19</v>
      </c>
      <c r="B15" s="66">
        <f>VLOOKUP(A15,'[1]Кол-во опубликованных с ЭТП'!$B$4:$AF$65,31,0)</f>
        <v>7818</v>
      </c>
      <c r="C15" s="56">
        <f t="shared" si="0"/>
        <v>24</v>
      </c>
      <c r="D15" s="66"/>
      <c r="E15" s="67">
        <f t="shared" si="1"/>
        <v>3.9000000000000004</v>
      </c>
      <c r="F15" s="68">
        <f>VLOOKUP(A15,'[1]Стоимость реализованного'!$B$7:$FW$65,177,0)</f>
        <v>368.14825601999996</v>
      </c>
      <c r="G15" s="57">
        <f t="shared" si="11"/>
        <v>40</v>
      </c>
      <c r="H15" s="68"/>
      <c r="I15" s="69">
        <f t="shared" si="12"/>
        <v>4</v>
      </c>
      <c r="J15" s="70">
        <f>VLOOKUP(A15,'[1]Стоимость реализованного'!$B$7:$GC$65,183,0)</f>
        <v>0.54682009731190151</v>
      </c>
      <c r="K15" s="56">
        <f t="shared" ref="K15:K67" si="14">IFERROR(RANK(J15,$J$6:$J$67),"")</f>
        <v>17</v>
      </c>
      <c r="L15" s="66"/>
      <c r="M15" s="67">
        <f t="shared" si="2"/>
        <v>8.6</v>
      </c>
      <c r="N15" s="68">
        <f>VLOOKUP(A15,'[1]Кол-во лотов в сост-ся торгах'!$B$7:$FZ$65,177,0)</f>
        <v>230</v>
      </c>
      <c r="O15" s="57">
        <f t="shared" si="3"/>
        <v>39</v>
      </c>
      <c r="P15" s="68"/>
      <c r="Q15" s="69">
        <f t="shared" si="4"/>
        <v>4.2</v>
      </c>
      <c r="R15" s="70">
        <f>VLOOKUP(A15,'[1]Кол-во лотов в сост-ся торгах'!$B$7:$FZ$65,180,0)</f>
        <v>2.9419288820670249E-2</v>
      </c>
      <c r="S15" s="56">
        <f t="shared" si="5"/>
        <v>57</v>
      </c>
      <c r="T15" s="66"/>
      <c r="U15" s="67">
        <f t="shared" si="6"/>
        <v>0.30000000000000004</v>
      </c>
      <c r="V15" s="76">
        <f>VLOOKUP(A15,'[1]Стоимость реализованного'!$B$7:$GC$65,180,0)</f>
        <v>1.6006445913913041</v>
      </c>
      <c r="W15" s="57">
        <f t="shared" si="7"/>
        <v>44</v>
      </c>
      <c r="X15" s="68"/>
      <c r="Y15" s="69">
        <f t="shared" si="8"/>
        <v>3.2</v>
      </c>
      <c r="Z15" s="66"/>
      <c r="AA15" s="67">
        <f t="shared" si="9"/>
        <v>24.2</v>
      </c>
      <c r="AB15" s="56">
        <f t="shared" si="10"/>
        <v>41</v>
      </c>
    </row>
    <row r="16" spans="1:29" s="38" customFormat="1" hidden="1" x14ac:dyDescent="0.25">
      <c r="A16" s="37" t="s">
        <v>20</v>
      </c>
      <c r="B16" s="66">
        <f>VLOOKUP(A16,'[1]Кол-во опубликованных с ЭТП'!$B$4:$AF$65,31,0)</f>
        <v>5070</v>
      </c>
      <c r="C16" s="56">
        <f t="shared" si="0"/>
        <v>28</v>
      </c>
      <c r="D16" s="66"/>
      <c r="E16" s="67">
        <f t="shared" si="1"/>
        <v>3.5</v>
      </c>
      <c r="F16" s="68">
        <f>VLOOKUP(A16,'[1]Стоимость реализованного'!$B$7:$FW$65,177,0)</f>
        <v>664.30889534999994</v>
      </c>
      <c r="G16" s="57">
        <f t="shared" si="11"/>
        <v>38</v>
      </c>
      <c r="H16" s="68"/>
      <c r="I16" s="69">
        <f t="shared" si="12"/>
        <v>4.4000000000000004</v>
      </c>
      <c r="J16" s="70">
        <f>VLOOKUP(A16,'[1]Стоимость реализованного'!$B$7:$GC$65,183,0)</f>
        <v>0.35352865531287242</v>
      </c>
      <c r="K16" s="56">
        <f t="shared" si="14"/>
        <v>35</v>
      </c>
      <c r="L16" s="66"/>
      <c r="M16" s="67">
        <f t="shared" si="2"/>
        <v>5</v>
      </c>
      <c r="N16" s="68">
        <f>VLOOKUP(A16,'[1]Кол-во лотов в сост-ся торгах'!$B$7:$FZ$65,177,0)</f>
        <v>493</v>
      </c>
      <c r="O16" s="57">
        <f t="shared" si="3"/>
        <v>34</v>
      </c>
      <c r="P16" s="68"/>
      <c r="Q16" s="69">
        <f t="shared" si="4"/>
        <v>5.2</v>
      </c>
      <c r="R16" s="70">
        <f>VLOOKUP(A16,'[1]Кол-во лотов в сост-ся торгах'!$B$7:$FZ$65,180,0)</f>
        <v>9.7238658777120318E-2</v>
      </c>
      <c r="S16" s="56">
        <f t="shared" si="5"/>
        <v>46</v>
      </c>
      <c r="T16" s="66"/>
      <c r="U16" s="67">
        <f t="shared" si="6"/>
        <v>1.4000000000000001</v>
      </c>
      <c r="V16" s="76">
        <f>VLOOKUP(A16,'[1]Стоимость реализованного'!$B$7:$GC$65,180,0)</f>
        <v>1.3474825463488842</v>
      </c>
      <c r="W16" s="57">
        <f t="shared" si="7"/>
        <v>50</v>
      </c>
      <c r="X16" s="68"/>
      <c r="Y16" s="69">
        <f t="shared" si="8"/>
        <v>2</v>
      </c>
      <c r="Z16" s="66"/>
      <c r="AA16" s="67">
        <f t="shared" si="9"/>
        <v>21.5</v>
      </c>
      <c r="AB16" s="56">
        <f t="shared" si="10"/>
        <v>47</v>
      </c>
    </row>
    <row r="17" spans="1:28" s="38" customFormat="1" hidden="1" x14ac:dyDescent="0.25">
      <c r="A17" s="37" t="s">
        <v>21</v>
      </c>
      <c r="B17" s="66">
        <f>VLOOKUP(A17,'[1]Кол-во опубликованных с ЭТП'!$B$4:$AF$65,31,0)</f>
        <v>19568</v>
      </c>
      <c r="C17" s="56">
        <f t="shared" si="0"/>
        <v>13</v>
      </c>
      <c r="D17" s="66"/>
      <c r="E17" s="67">
        <f t="shared" si="1"/>
        <v>5</v>
      </c>
      <c r="F17" s="68">
        <f>VLOOKUP(A17,'[1]Стоимость реализованного'!$B$7:$FW$65,177,0)</f>
        <v>13922.473672919998</v>
      </c>
      <c r="G17" s="57">
        <f t="shared" si="11"/>
        <v>10</v>
      </c>
      <c r="H17" s="68"/>
      <c r="I17" s="69">
        <f t="shared" si="12"/>
        <v>10</v>
      </c>
      <c r="J17" s="70">
        <f>VLOOKUP(A17,'[1]Стоимость реализованного'!$B$7:$GC$65,183,0)</f>
        <v>0.12246209760737271</v>
      </c>
      <c r="K17" s="56">
        <f t="shared" si="14"/>
        <v>55</v>
      </c>
      <c r="L17" s="66"/>
      <c r="M17" s="67">
        <f t="shared" si="2"/>
        <v>1</v>
      </c>
      <c r="N17" s="68">
        <f>VLOOKUP(A17,'[1]Кол-во лотов в сост-ся торгах'!$B$7:$FZ$65,177,0)</f>
        <v>4139</v>
      </c>
      <c r="O17" s="57">
        <f t="shared" si="3"/>
        <v>11</v>
      </c>
      <c r="P17" s="68"/>
      <c r="Q17" s="69">
        <f t="shared" si="4"/>
        <v>9.8000000000000007</v>
      </c>
      <c r="R17" s="70">
        <f>VLOOKUP(A17,'[1]Кол-во лотов в сост-ся торгах'!$B$7:$FZ$65,180,0)</f>
        <v>0.21151880621422731</v>
      </c>
      <c r="S17" s="56">
        <f t="shared" si="5"/>
        <v>21</v>
      </c>
      <c r="T17" s="66"/>
      <c r="U17" s="67">
        <f t="shared" si="6"/>
        <v>3.9000000000000004</v>
      </c>
      <c r="V17" s="76">
        <f>VLOOKUP(A17,'[1]Стоимость реализованного'!$B$7:$GC$65,180,0)</f>
        <v>3.3637288410050732</v>
      </c>
      <c r="W17" s="57">
        <f t="shared" si="7"/>
        <v>24</v>
      </c>
      <c r="X17" s="68"/>
      <c r="Y17" s="69">
        <f t="shared" si="8"/>
        <v>7.2</v>
      </c>
      <c r="Z17" s="66"/>
      <c r="AA17" s="67">
        <f t="shared" si="9"/>
        <v>36.900000000000006</v>
      </c>
      <c r="AB17" s="56">
        <f t="shared" si="10"/>
        <v>18</v>
      </c>
    </row>
    <row r="18" spans="1:28" s="38" customFormat="1" hidden="1" x14ac:dyDescent="0.25">
      <c r="A18" s="37" t="s">
        <v>22</v>
      </c>
      <c r="B18" s="66">
        <f>VLOOKUP(A18,'[1]Кол-во опубликованных с ЭТП'!$B$4:$AF$65,31,0)</f>
        <v>552</v>
      </c>
      <c r="C18" s="56">
        <f t="shared" si="0"/>
        <v>44</v>
      </c>
      <c r="D18" s="66"/>
      <c r="E18" s="67">
        <f t="shared" si="1"/>
        <v>1.9000000000000001</v>
      </c>
      <c r="F18" s="68">
        <f>VLOOKUP(A18,'[1]Стоимость реализованного'!$B$7:$FW$65,177,0)</f>
        <v>341.38658309000004</v>
      </c>
      <c r="G18" s="57">
        <f t="shared" si="11"/>
        <v>42</v>
      </c>
      <c r="H18" s="68"/>
      <c r="I18" s="69">
        <f t="shared" si="12"/>
        <v>3.6</v>
      </c>
      <c r="J18" s="70">
        <f>VLOOKUP(A18,'[1]Стоимость реализованного'!$B$7:$GC$65,183,0)</f>
        <v>0.30223976034048772</v>
      </c>
      <c r="K18" s="56">
        <f t="shared" si="14"/>
        <v>41</v>
      </c>
      <c r="L18" s="66"/>
      <c r="M18" s="67">
        <f t="shared" si="2"/>
        <v>3.8000000000000003</v>
      </c>
      <c r="N18" s="68">
        <f>VLOOKUP(A18,'[1]Кол-во лотов в сост-ся торгах'!$B$7:$FZ$65,177,0)</f>
        <v>80</v>
      </c>
      <c r="O18" s="57">
        <f t="shared" si="3"/>
        <v>45</v>
      </c>
      <c r="P18" s="68"/>
      <c r="Q18" s="69">
        <f t="shared" si="4"/>
        <v>3</v>
      </c>
      <c r="R18" s="70">
        <f>VLOOKUP(A18,'[1]Кол-во лотов в сост-ся торгах'!$B$7:$FZ$65,180,0)</f>
        <v>0.14492753623188406</v>
      </c>
      <c r="S18" s="56">
        <f t="shared" si="5"/>
        <v>38</v>
      </c>
      <c r="T18" s="66"/>
      <c r="U18" s="67">
        <f t="shared" si="6"/>
        <v>2.2000000000000002</v>
      </c>
      <c r="V18" s="76">
        <f>VLOOKUP(A18,'[1]Стоимость реализованного'!$B$7:$GC$65,180,0)</f>
        <v>4.2673322886250009</v>
      </c>
      <c r="W18" s="57">
        <f t="shared" si="7"/>
        <v>18</v>
      </c>
      <c r="X18" s="68"/>
      <c r="Y18" s="69">
        <f t="shared" si="8"/>
        <v>8.4</v>
      </c>
      <c r="Z18" s="66"/>
      <c r="AA18" s="67">
        <f t="shared" si="9"/>
        <v>22.9</v>
      </c>
      <c r="AB18" s="56">
        <f t="shared" si="10"/>
        <v>44</v>
      </c>
    </row>
    <row r="19" spans="1:28" s="38" customFormat="1" hidden="1" x14ac:dyDescent="0.25">
      <c r="A19" s="37" t="s">
        <v>23</v>
      </c>
      <c r="B19" s="66">
        <f>VLOOKUP(A19,'[1]Кол-во опубликованных с ЭТП'!$B$4:$AF$65,31,0)</f>
        <v>4982</v>
      </c>
      <c r="C19" s="56">
        <f t="shared" si="0"/>
        <v>29</v>
      </c>
      <c r="D19" s="66"/>
      <c r="E19" s="67">
        <f t="shared" si="1"/>
        <v>3.4000000000000004</v>
      </c>
      <c r="F19" s="68">
        <f>VLOOKUP(A19,'[1]Стоимость реализованного'!$B$7:$FW$65,177,0)</f>
        <v>1823.9969978299996</v>
      </c>
      <c r="G19" s="57">
        <f t="shared" si="11"/>
        <v>33</v>
      </c>
      <c r="H19" s="68"/>
      <c r="I19" s="69">
        <f t="shared" si="12"/>
        <v>5.4</v>
      </c>
      <c r="J19" s="70">
        <f>VLOOKUP(A19,'[1]Стоимость реализованного'!$B$7:$GC$65,183,0)</f>
        <v>0.32201442498464988</v>
      </c>
      <c r="K19" s="56">
        <f t="shared" si="14"/>
        <v>37</v>
      </c>
      <c r="L19" s="66"/>
      <c r="M19" s="67">
        <f t="shared" si="2"/>
        <v>4.6000000000000005</v>
      </c>
      <c r="N19" s="68">
        <f>VLOOKUP(A19,'[1]Кол-во лотов в сост-ся торгах'!$B$7:$FZ$65,177,0)</f>
        <v>1128</v>
      </c>
      <c r="O19" s="57">
        <f t="shared" si="3"/>
        <v>26</v>
      </c>
      <c r="P19" s="68"/>
      <c r="Q19" s="69">
        <f t="shared" si="4"/>
        <v>6.8000000000000007</v>
      </c>
      <c r="R19" s="70">
        <f>VLOOKUP(A19,'[1]Кол-во лотов в сост-ся торгах'!$B$7:$FZ$65,180,0)</f>
        <v>0.22641509433962265</v>
      </c>
      <c r="S19" s="56">
        <f t="shared" si="5"/>
        <v>14</v>
      </c>
      <c r="T19" s="66"/>
      <c r="U19" s="67">
        <f t="shared" si="6"/>
        <v>4.6000000000000005</v>
      </c>
      <c r="V19" s="76">
        <f>VLOOKUP(A19,'[1]Стоимость реализованного'!$B$7:$GC$65,180,0)</f>
        <v>1.6170186150975174</v>
      </c>
      <c r="W19" s="57">
        <f t="shared" si="7"/>
        <v>43</v>
      </c>
      <c r="X19" s="68"/>
      <c r="Y19" s="69">
        <f t="shared" si="8"/>
        <v>3.4000000000000004</v>
      </c>
      <c r="Z19" s="66"/>
      <c r="AA19" s="67">
        <f t="shared" si="9"/>
        <v>28.200000000000003</v>
      </c>
      <c r="AB19" s="56">
        <f t="shared" si="10"/>
        <v>33</v>
      </c>
    </row>
    <row r="20" spans="1:28" s="38" customFormat="1" hidden="1" x14ac:dyDescent="0.25">
      <c r="A20" s="37" t="s">
        <v>24</v>
      </c>
      <c r="B20" s="66">
        <f>VLOOKUP(A20,'[1]Кол-во опубликованных с ЭТП'!$B$4:$AF$65,31,0)</f>
        <v>13079</v>
      </c>
      <c r="C20" s="56">
        <f t="shared" si="0"/>
        <v>17</v>
      </c>
      <c r="D20" s="66"/>
      <c r="E20" s="67">
        <f t="shared" si="1"/>
        <v>4.6000000000000005</v>
      </c>
      <c r="F20" s="68">
        <f>VLOOKUP(A20,'[1]Стоимость реализованного'!$B$7:$FW$65,177,0)</f>
        <v>3929.9822189700003</v>
      </c>
      <c r="G20" s="57">
        <f t="shared" si="11"/>
        <v>26</v>
      </c>
      <c r="H20" s="68"/>
      <c r="I20" s="69">
        <f t="shared" si="12"/>
        <v>6.8000000000000007</v>
      </c>
      <c r="J20" s="70">
        <f>VLOOKUP(A20,'[1]Стоимость реализованного'!$B$7:$GC$65,183,0)</f>
        <v>0.58923944361395375</v>
      </c>
      <c r="K20" s="56">
        <f t="shared" si="14"/>
        <v>11</v>
      </c>
      <c r="L20" s="66"/>
      <c r="M20" s="67">
        <f t="shared" si="2"/>
        <v>9.8000000000000007</v>
      </c>
      <c r="N20" s="68">
        <f>VLOOKUP(A20,'[1]Кол-во лотов в сост-ся торгах'!$B$7:$FZ$65,177,0)</f>
        <v>2423</v>
      </c>
      <c r="O20" s="57">
        <f t="shared" si="3"/>
        <v>15</v>
      </c>
      <c r="P20" s="68"/>
      <c r="Q20" s="69">
        <f t="shared" si="4"/>
        <v>9</v>
      </c>
      <c r="R20" s="70">
        <f>VLOOKUP(A20,'[1]Кол-во лотов в сост-ся торгах'!$B$7:$FZ$65,180,0)</f>
        <v>0.18525881183576726</v>
      </c>
      <c r="S20" s="56">
        <f t="shared" si="5"/>
        <v>30</v>
      </c>
      <c r="T20" s="66"/>
      <c r="U20" s="67">
        <f t="shared" si="6"/>
        <v>3</v>
      </c>
      <c r="V20" s="76">
        <f>VLOOKUP(A20,'[1]Стоимость реализованного'!$B$7:$GC$65,180,0)</f>
        <v>1.6219489141436236</v>
      </c>
      <c r="W20" s="57">
        <f t="shared" si="7"/>
        <v>42</v>
      </c>
      <c r="X20" s="68"/>
      <c r="Y20" s="69">
        <f t="shared" si="8"/>
        <v>3.6</v>
      </c>
      <c r="Z20" s="66"/>
      <c r="AA20" s="67">
        <f t="shared" si="9"/>
        <v>36.800000000000004</v>
      </c>
      <c r="AB20" s="56">
        <f t="shared" si="10"/>
        <v>19</v>
      </c>
    </row>
    <row r="21" spans="1:28" s="38" customFormat="1" hidden="1" x14ac:dyDescent="0.25">
      <c r="A21" s="37" t="s">
        <v>25</v>
      </c>
      <c r="B21" s="66">
        <f>VLOOKUP(A21,'[1]Кол-во опубликованных с ЭТП'!$B$4:$AF$65,31,0)</f>
        <v>28153</v>
      </c>
      <c r="C21" s="56">
        <f t="shared" si="0"/>
        <v>9</v>
      </c>
      <c r="D21" s="66"/>
      <c r="E21" s="67">
        <f t="shared" si="1"/>
        <v>5.4</v>
      </c>
      <c r="F21" s="68">
        <f>VLOOKUP(A21,'[1]Стоимость реализованного'!$B$7:$FW$65,177,0)</f>
        <v>8737.7732970000015</v>
      </c>
      <c r="G21" s="57">
        <f t="shared" si="11"/>
        <v>15</v>
      </c>
      <c r="H21" s="68"/>
      <c r="I21" s="69">
        <f t="shared" si="12"/>
        <v>9</v>
      </c>
      <c r="J21" s="70">
        <f>VLOOKUP(A21,'[1]Стоимость реализованного'!$B$7:$GC$65,183,0)</f>
        <v>0.43857531945897904</v>
      </c>
      <c r="K21" s="56">
        <f t="shared" si="14"/>
        <v>29</v>
      </c>
      <c r="L21" s="66"/>
      <c r="M21" s="67">
        <f t="shared" si="2"/>
        <v>6.2</v>
      </c>
      <c r="N21" s="68">
        <f>VLOOKUP(A21,'[1]Кол-во лотов в сост-ся торгах'!$B$7:$FZ$65,177,0)</f>
        <v>5485</v>
      </c>
      <c r="O21" s="57">
        <f t="shared" si="3"/>
        <v>7</v>
      </c>
      <c r="P21" s="68"/>
      <c r="Q21" s="69">
        <f t="shared" si="4"/>
        <v>10.600000000000001</v>
      </c>
      <c r="R21" s="70">
        <f>VLOOKUP(A21,'[1]Кол-во лотов в сост-ся торгах'!$B$7:$FZ$65,180,0)</f>
        <v>0.19482825986573368</v>
      </c>
      <c r="S21" s="56">
        <f t="shared" si="5"/>
        <v>27</v>
      </c>
      <c r="T21" s="66"/>
      <c r="U21" s="67">
        <f t="shared" si="6"/>
        <v>3.3000000000000003</v>
      </c>
      <c r="V21" s="76">
        <f>VLOOKUP(A21,'[1]Стоимость реализованного'!$B$7:$GC$65,180,0)</f>
        <v>1.5930306831358252</v>
      </c>
      <c r="W21" s="57">
        <f t="shared" si="7"/>
        <v>45</v>
      </c>
      <c r="X21" s="68"/>
      <c r="Y21" s="69">
        <f t="shared" si="8"/>
        <v>3</v>
      </c>
      <c r="Z21" s="66"/>
      <c r="AA21" s="67">
        <f t="shared" si="9"/>
        <v>37.5</v>
      </c>
      <c r="AB21" s="56">
        <f t="shared" si="10"/>
        <v>16</v>
      </c>
    </row>
    <row r="22" spans="1:28" s="38" customFormat="1" hidden="1" x14ac:dyDescent="0.25">
      <c r="A22" s="37" t="s">
        <v>26</v>
      </c>
      <c r="B22" s="66">
        <f>VLOOKUP(A22,'[1]Кол-во опубликованных с ЭТП'!$B$4:$AF$65,31,0)</f>
        <v>1334</v>
      </c>
      <c r="C22" s="56">
        <f t="shared" si="0"/>
        <v>39</v>
      </c>
      <c r="D22" s="66"/>
      <c r="E22" s="67">
        <f t="shared" si="1"/>
        <v>2.4000000000000004</v>
      </c>
      <c r="F22" s="68">
        <f>VLOOKUP(A22,'[1]Стоимость реализованного'!$B$7:$FW$65,177,0)</f>
        <v>354.7758257399999</v>
      </c>
      <c r="G22" s="57">
        <f t="shared" si="11"/>
        <v>41</v>
      </c>
      <c r="H22" s="68"/>
      <c r="I22" s="69">
        <f t="shared" si="12"/>
        <v>3.8000000000000003</v>
      </c>
      <c r="J22" s="70">
        <f>VLOOKUP(A22,'[1]Стоимость реализованного'!$B$7:$GC$65,183,0)</f>
        <v>0.23019877226926638</v>
      </c>
      <c r="K22" s="56">
        <f t="shared" si="14"/>
        <v>45</v>
      </c>
      <c r="L22" s="66"/>
      <c r="M22" s="67">
        <f t="shared" si="2"/>
        <v>3</v>
      </c>
      <c r="N22" s="68">
        <f>VLOOKUP(A22,'[1]Кол-во лотов в сост-ся торгах'!$B$7:$FZ$65,177,0)</f>
        <v>344</v>
      </c>
      <c r="O22" s="57">
        <f t="shared" si="3"/>
        <v>36</v>
      </c>
      <c r="P22" s="68"/>
      <c r="Q22" s="69">
        <f t="shared" si="4"/>
        <v>4.8000000000000007</v>
      </c>
      <c r="R22" s="70">
        <f>VLOOKUP(A22,'[1]Кол-во лотов в сост-ся торгах'!$B$7:$FZ$65,180,0)</f>
        <v>0.25787106446776614</v>
      </c>
      <c r="S22" s="56">
        <f t="shared" si="5"/>
        <v>9</v>
      </c>
      <c r="T22" s="66"/>
      <c r="U22" s="67">
        <f t="shared" si="6"/>
        <v>5.1000000000000005</v>
      </c>
      <c r="V22" s="76">
        <f>VLOOKUP(A22,'[1]Стоимость реализованного'!$B$7:$GC$65,180,0)</f>
        <v>1.0313250748255811</v>
      </c>
      <c r="W22" s="57">
        <f t="shared" si="7"/>
        <v>53</v>
      </c>
      <c r="X22" s="68"/>
      <c r="Y22" s="69">
        <f t="shared" si="8"/>
        <v>1.4000000000000001</v>
      </c>
      <c r="Z22" s="66"/>
      <c r="AA22" s="67">
        <f t="shared" si="9"/>
        <v>20.5</v>
      </c>
      <c r="AB22" s="56">
        <f t="shared" si="10"/>
        <v>50</v>
      </c>
    </row>
    <row r="23" spans="1:28" s="38" customFormat="1" hidden="1" x14ac:dyDescent="0.25">
      <c r="A23" s="37" t="s">
        <v>27</v>
      </c>
      <c r="B23" s="66">
        <f>VLOOKUP(A23,'[1]Кол-во опубликованных с ЭТП'!$B$4:$AF$65,31,0)</f>
        <v>1002</v>
      </c>
      <c r="C23" s="56">
        <f t="shared" si="0"/>
        <v>42</v>
      </c>
      <c r="D23" s="66"/>
      <c r="E23" s="67">
        <f t="shared" si="1"/>
        <v>2.1</v>
      </c>
      <c r="F23" s="68">
        <f>VLOOKUP(A23,'[1]Стоимость реализованного'!$B$7:$FW$65,177,0)</f>
        <v>177.17035952000001</v>
      </c>
      <c r="G23" s="57">
        <f t="shared" si="11"/>
        <v>45</v>
      </c>
      <c r="H23" s="68"/>
      <c r="I23" s="69">
        <f t="shared" si="12"/>
        <v>3</v>
      </c>
      <c r="J23" s="70">
        <f>VLOOKUP(A23,'[1]Стоимость реализованного'!$B$7:$GC$65,183,0)</f>
        <v>0.30502087532353961</v>
      </c>
      <c r="K23" s="56">
        <f t="shared" si="14"/>
        <v>40</v>
      </c>
      <c r="L23" s="66"/>
      <c r="M23" s="67">
        <f t="shared" si="2"/>
        <v>4</v>
      </c>
      <c r="N23" s="68">
        <f>VLOOKUP(A23,'[1]Кол-во лотов в сост-ся торгах'!$B$7:$FZ$65,177,0)</f>
        <v>156</v>
      </c>
      <c r="O23" s="57">
        <f t="shared" si="3"/>
        <v>42</v>
      </c>
      <c r="P23" s="68"/>
      <c r="Q23" s="69">
        <f t="shared" si="4"/>
        <v>3.6</v>
      </c>
      <c r="R23" s="70">
        <f>VLOOKUP(A23,'[1]Кол-во лотов в сост-ся торгах'!$B$7:$FZ$65,180,0)</f>
        <v>0.15568862275449102</v>
      </c>
      <c r="S23" s="56">
        <f t="shared" si="5"/>
        <v>36</v>
      </c>
      <c r="T23" s="66"/>
      <c r="U23" s="67">
        <f t="shared" si="6"/>
        <v>2.4000000000000004</v>
      </c>
      <c r="V23" s="76">
        <f>VLOOKUP(A23,'[1]Стоимость реализованного'!$B$7:$GC$65,180,0)</f>
        <v>1.1357074328205128</v>
      </c>
      <c r="W23" s="57">
        <f t="shared" si="7"/>
        <v>51</v>
      </c>
      <c r="X23" s="68"/>
      <c r="Y23" s="69">
        <f t="shared" si="8"/>
        <v>1.8</v>
      </c>
      <c r="Z23" s="66"/>
      <c r="AA23" s="67">
        <f t="shared" si="9"/>
        <v>16.899999999999999</v>
      </c>
      <c r="AB23" s="56">
        <f t="shared" si="10"/>
        <v>53</v>
      </c>
    </row>
    <row r="24" spans="1:28" s="38" customFormat="1" hidden="1" x14ac:dyDescent="0.25">
      <c r="A24" s="37" t="s">
        <v>28</v>
      </c>
      <c r="B24" s="66">
        <f>VLOOKUP(A24,'[1]Кол-во опубликованных с ЭТП'!$B$4:$AF$65,31,0)</f>
        <v>6005</v>
      </c>
      <c r="C24" s="56">
        <f t="shared" si="0"/>
        <v>27</v>
      </c>
      <c r="D24" s="66"/>
      <c r="E24" s="67">
        <f t="shared" si="1"/>
        <v>3.6</v>
      </c>
      <c r="F24" s="68">
        <f>VLOOKUP(A24,'[1]Стоимость реализованного'!$B$7:$FW$65,177,0)</f>
        <v>2414.1192307900001</v>
      </c>
      <c r="G24" s="57">
        <f t="shared" si="11"/>
        <v>31</v>
      </c>
      <c r="H24" s="68"/>
      <c r="I24" s="69">
        <f t="shared" si="12"/>
        <v>5.8000000000000007</v>
      </c>
      <c r="J24" s="70">
        <f>VLOOKUP(A24,'[1]Стоимость реализованного'!$B$7:$GC$65,183,0)</f>
        <v>0.11275469676777031</v>
      </c>
      <c r="K24" s="56">
        <f t="shared" si="14"/>
        <v>56</v>
      </c>
      <c r="L24" s="66"/>
      <c r="M24" s="67">
        <f t="shared" si="2"/>
        <v>0.8</v>
      </c>
      <c r="N24" s="68">
        <f>VLOOKUP(A24,'[1]Кол-во лотов в сост-ся торгах'!$B$7:$FZ$65,177,0)</f>
        <v>1195</v>
      </c>
      <c r="O24" s="57">
        <f t="shared" si="3"/>
        <v>24</v>
      </c>
      <c r="P24" s="68"/>
      <c r="Q24" s="69">
        <f t="shared" si="4"/>
        <v>7</v>
      </c>
      <c r="R24" s="70">
        <f>VLOOKUP(A24,'[1]Кол-во лотов в сост-ся торгах'!$B$7:$FZ$65,180,0)</f>
        <v>0.19900083263946711</v>
      </c>
      <c r="S24" s="56">
        <f t="shared" si="5"/>
        <v>24</v>
      </c>
      <c r="T24" s="66"/>
      <c r="U24" s="67">
        <f t="shared" si="6"/>
        <v>3.6</v>
      </c>
      <c r="V24" s="76">
        <f>VLOOKUP(A24,'[1]Стоимость реализованного'!$B$7:$GC$65,180,0)</f>
        <v>2.0201834567280335</v>
      </c>
      <c r="W24" s="57">
        <f t="shared" si="7"/>
        <v>36</v>
      </c>
      <c r="X24" s="68"/>
      <c r="Y24" s="69">
        <f t="shared" si="8"/>
        <v>4.8000000000000007</v>
      </c>
      <c r="Z24" s="66"/>
      <c r="AA24" s="67">
        <f t="shared" si="9"/>
        <v>25.600000000000005</v>
      </c>
      <c r="AB24" s="56">
        <f t="shared" si="10"/>
        <v>38</v>
      </c>
    </row>
    <row r="25" spans="1:28" s="38" customFormat="1" hidden="1" x14ac:dyDescent="0.25">
      <c r="A25" s="37" t="s">
        <v>29</v>
      </c>
      <c r="B25" s="66">
        <f>VLOOKUP(A25,'[1]Кол-во опубликованных с ЭТП'!$B$4:$AF$65,31,0)</f>
        <v>13124</v>
      </c>
      <c r="C25" s="56">
        <f t="shared" si="0"/>
        <v>16</v>
      </c>
      <c r="D25" s="66"/>
      <c r="E25" s="67">
        <f t="shared" si="1"/>
        <v>4.7</v>
      </c>
      <c r="F25" s="68">
        <f>VLOOKUP(A25,'[1]Стоимость реализованного'!$B$7:$FW$65,177,0)</f>
        <v>894.23820010999987</v>
      </c>
      <c r="G25" s="57">
        <f t="shared" si="11"/>
        <v>36</v>
      </c>
      <c r="H25" s="68"/>
      <c r="I25" s="69">
        <f t="shared" si="12"/>
        <v>4.8000000000000007</v>
      </c>
      <c r="J25" s="70">
        <f>VLOOKUP(A25,'[1]Стоимость реализованного'!$B$7:$GC$65,183,0)</f>
        <v>0.50798758062523663</v>
      </c>
      <c r="K25" s="56">
        <f t="shared" si="14"/>
        <v>22</v>
      </c>
      <c r="L25" s="66"/>
      <c r="M25" s="67">
        <f t="shared" si="2"/>
        <v>7.6000000000000005</v>
      </c>
      <c r="N25" s="68">
        <f>VLOOKUP(A25,'[1]Кол-во лотов в сост-ся торгах'!$B$7:$FZ$65,177,0)</f>
        <v>638</v>
      </c>
      <c r="O25" s="57">
        <f t="shared" si="3"/>
        <v>32</v>
      </c>
      <c r="P25" s="68"/>
      <c r="Q25" s="69">
        <f t="shared" si="4"/>
        <v>5.6000000000000005</v>
      </c>
      <c r="R25" s="70">
        <f>VLOOKUP(A25,'[1]Кол-во лотов в сост-ся торгах'!$B$7:$FZ$65,180,0)</f>
        <v>4.8613227674489487E-2</v>
      </c>
      <c r="S25" s="56">
        <f t="shared" si="5"/>
        <v>56</v>
      </c>
      <c r="T25" s="66"/>
      <c r="U25" s="67">
        <f t="shared" si="6"/>
        <v>0.4</v>
      </c>
      <c r="V25" s="76">
        <f>VLOOKUP(A25,'[1]Стоимость реализованного'!$B$7:$GC$65,180,0)</f>
        <v>1.4016272728996864</v>
      </c>
      <c r="W25" s="57">
        <f t="shared" si="7"/>
        <v>49</v>
      </c>
      <c r="X25" s="68"/>
      <c r="Y25" s="69">
        <f t="shared" si="8"/>
        <v>2.2000000000000002</v>
      </c>
      <c r="Z25" s="66"/>
      <c r="AA25" s="67">
        <f t="shared" si="9"/>
        <v>25.3</v>
      </c>
      <c r="AB25" s="56">
        <f t="shared" si="10"/>
        <v>39</v>
      </c>
    </row>
    <row r="26" spans="1:28" s="38" customFormat="1" hidden="1" x14ac:dyDescent="0.25">
      <c r="A26" s="37" t="s">
        <v>30</v>
      </c>
      <c r="B26" s="66">
        <f>VLOOKUP(A26,'[1]Кол-во опубликованных с ЭТП'!$B$4:$AF$65,31,0)</f>
        <v>312</v>
      </c>
      <c r="C26" s="56">
        <f t="shared" si="0"/>
        <v>46</v>
      </c>
      <c r="D26" s="66"/>
      <c r="E26" s="67">
        <f t="shared" si="1"/>
        <v>1.7000000000000002</v>
      </c>
      <c r="F26" s="68">
        <f>VLOOKUP(A26,'[1]Стоимость реализованного'!$B$7:$FW$65,177,0)</f>
        <v>144.29202492999997</v>
      </c>
      <c r="G26" s="57">
        <f t="shared" si="11"/>
        <v>47</v>
      </c>
      <c r="H26" s="68"/>
      <c r="I26" s="69">
        <f t="shared" si="12"/>
        <v>2.6</v>
      </c>
      <c r="J26" s="70">
        <f>VLOOKUP(A26,'[1]Стоимость реализованного'!$B$7:$GC$65,183,0)</f>
        <v>0.73882132214295027</v>
      </c>
      <c r="K26" s="56">
        <f t="shared" si="14"/>
        <v>8</v>
      </c>
      <c r="L26" s="66"/>
      <c r="M26" s="67">
        <f t="shared" si="2"/>
        <v>10.4</v>
      </c>
      <c r="N26" s="68">
        <f>VLOOKUP(A26,'[1]Кол-во лотов в сост-ся торгах'!$B$7:$FZ$65,177,0)</f>
        <v>93</v>
      </c>
      <c r="O26" s="57">
        <f t="shared" si="3"/>
        <v>43</v>
      </c>
      <c r="P26" s="68"/>
      <c r="Q26" s="69">
        <f t="shared" si="4"/>
        <v>3.4000000000000004</v>
      </c>
      <c r="R26" s="70">
        <f>VLOOKUP(A26,'[1]Кол-во лотов в сост-ся торгах'!$B$7:$FZ$65,180,0)</f>
        <v>0.29807692307692307</v>
      </c>
      <c r="S26" s="56">
        <f t="shared" si="5"/>
        <v>7</v>
      </c>
      <c r="T26" s="66"/>
      <c r="U26" s="67">
        <f t="shared" si="6"/>
        <v>5.3000000000000007</v>
      </c>
      <c r="V26" s="76">
        <f>VLOOKUP(A26,'[1]Стоимость реализованного'!$B$7:$GC$65,180,0)</f>
        <v>1.5515271497849459</v>
      </c>
      <c r="W26" s="57">
        <f t="shared" si="7"/>
        <v>46</v>
      </c>
      <c r="X26" s="68"/>
      <c r="Y26" s="69">
        <f t="shared" si="8"/>
        <v>2.8000000000000003</v>
      </c>
      <c r="Z26" s="66"/>
      <c r="AA26" s="67">
        <f t="shared" si="9"/>
        <v>26.200000000000003</v>
      </c>
      <c r="AB26" s="56">
        <f t="shared" si="10"/>
        <v>37</v>
      </c>
    </row>
    <row r="27" spans="1:28" s="38" customFormat="1" x14ac:dyDescent="0.25">
      <c r="A27" s="37" t="s">
        <v>31</v>
      </c>
      <c r="B27" s="66">
        <f>VLOOKUP(A27,'[1]Кол-во опубликованных с ЭТП'!$B$4:$AF$65,31,0)</f>
        <v>111207</v>
      </c>
      <c r="C27" s="56">
        <f t="shared" si="0"/>
        <v>5</v>
      </c>
      <c r="D27" s="66"/>
      <c r="E27" s="67">
        <f t="shared" si="1"/>
        <v>5.8000000000000007</v>
      </c>
      <c r="F27" s="68">
        <f>VLOOKUP(A27,'[1]Стоимость реализованного'!$B$7:$FW$65,177,0)</f>
        <v>43686.601211109999</v>
      </c>
      <c r="G27" s="57">
        <f t="shared" si="11"/>
        <v>6</v>
      </c>
      <c r="H27" s="68"/>
      <c r="I27" s="69">
        <f t="shared" si="12"/>
        <v>10.8</v>
      </c>
      <c r="J27" s="70">
        <f>VLOOKUP(A27,'[1]Стоимость реализованного'!$B$7:$GC$65,183,0)</f>
        <v>0.49287852683071409</v>
      </c>
      <c r="K27" s="56">
        <f t="shared" si="14"/>
        <v>24</v>
      </c>
      <c r="L27" s="66"/>
      <c r="M27" s="67">
        <f t="shared" si="2"/>
        <v>7.2</v>
      </c>
      <c r="N27" s="68">
        <f>VLOOKUP(A27,'[1]Кол-во лотов в сост-ся торгах'!$B$7:$FZ$65,177,0)</f>
        <v>24475</v>
      </c>
      <c r="O27" s="57">
        <f t="shared" si="3"/>
        <v>2</v>
      </c>
      <c r="P27" s="68"/>
      <c r="Q27" s="69">
        <f t="shared" si="4"/>
        <v>11.600000000000001</v>
      </c>
      <c r="R27" s="70">
        <f>VLOOKUP(A27,'[1]Кол-во лотов в сост-ся торгах'!$B$7:$FZ$65,180,0)</f>
        <v>0.22008506658753496</v>
      </c>
      <c r="S27" s="56">
        <f t="shared" si="5"/>
        <v>17</v>
      </c>
      <c r="T27" s="66"/>
      <c r="U27" s="67">
        <f t="shared" si="6"/>
        <v>4.3</v>
      </c>
      <c r="V27" s="76">
        <f>VLOOKUP(A27,'[1]Стоимость реализованного'!$B$7:$GC$65,180,0)</f>
        <v>1.7849479555101124</v>
      </c>
      <c r="W27" s="57">
        <f t="shared" si="7"/>
        <v>37</v>
      </c>
      <c r="X27" s="68"/>
      <c r="Y27" s="69">
        <f t="shared" si="8"/>
        <v>4.6000000000000005</v>
      </c>
      <c r="Z27" s="66"/>
      <c r="AA27" s="67">
        <f t="shared" si="9"/>
        <v>44.300000000000004</v>
      </c>
      <c r="AB27" s="56">
        <f t="shared" si="10"/>
        <v>5</v>
      </c>
    </row>
    <row r="28" spans="1:28" s="38" customFormat="1" hidden="1" x14ac:dyDescent="0.25">
      <c r="A28" s="39" t="s">
        <v>32</v>
      </c>
      <c r="B28" s="66">
        <f>VLOOKUP(A28,'[1]Кол-во опубликованных с ЭТП'!$B$4:$AF$65,31,0)</f>
        <v>4543</v>
      </c>
      <c r="C28" s="56">
        <f t="shared" si="0"/>
        <v>31</v>
      </c>
      <c r="D28" s="66"/>
      <c r="E28" s="67">
        <f t="shared" si="1"/>
        <v>3.2</v>
      </c>
      <c r="F28" s="68">
        <f>VLOOKUP(A28,'[1]Стоимость реализованного'!$B$7:$FW$65,177,0)</f>
        <v>1429.4584042700001</v>
      </c>
      <c r="G28" s="57">
        <f t="shared" si="11"/>
        <v>34</v>
      </c>
      <c r="H28" s="68"/>
      <c r="I28" s="69">
        <f t="shared" si="12"/>
        <v>5.2</v>
      </c>
      <c r="J28" s="70">
        <f>VLOOKUP(A28,'[1]Стоимость реализованного'!$B$7:$GC$65,183,0)</f>
        <v>0.39704024876580674</v>
      </c>
      <c r="K28" s="56">
        <f t="shared" si="14"/>
        <v>32</v>
      </c>
      <c r="L28" s="66"/>
      <c r="M28" s="67">
        <f t="shared" si="2"/>
        <v>5.6000000000000005</v>
      </c>
      <c r="N28" s="68">
        <f>VLOOKUP(A28,'[1]Кол-во лотов в сост-ся торгах'!$B$7:$FZ$65,177,0)</f>
        <v>879</v>
      </c>
      <c r="O28" s="57">
        <f t="shared" si="3"/>
        <v>31</v>
      </c>
      <c r="P28" s="68"/>
      <c r="Q28" s="69">
        <f t="shared" si="4"/>
        <v>5.8000000000000007</v>
      </c>
      <c r="R28" s="70">
        <f>VLOOKUP(A28,'[1]Кол-во лотов в сост-ся торгах'!$B$7:$FZ$65,180,0)</f>
        <v>0.19348448162007484</v>
      </c>
      <c r="S28" s="56">
        <f t="shared" si="5"/>
        <v>28</v>
      </c>
      <c r="T28" s="66"/>
      <c r="U28" s="67">
        <f t="shared" si="6"/>
        <v>3.2</v>
      </c>
      <c r="V28" s="76">
        <f>VLOOKUP(A28,'[1]Стоимость реализованного'!$B$7:$GC$65,180,0)</f>
        <v>1.626232541831627</v>
      </c>
      <c r="W28" s="57">
        <f t="shared" si="7"/>
        <v>40</v>
      </c>
      <c r="X28" s="68"/>
      <c r="Y28" s="69">
        <f t="shared" si="8"/>
        <v>4</v>
      </c>
      <c r="Z28" s="66"/>
      <c r="AA28" s="67">
        <f t="shared" si="9"/>
        <v>27</v>
      </c>
      <c r="AB28" s="56">
        <f t="shared" si="10"/>
        <v>36</v>
      </c>
    </row>
    <row r="29" spans="1:28" s="38" customFormat="1" hidden="1" x14ac:dyDescent="0.25">
      <c r="A29" s="37" t="s">
        <v>33</v>
      </c>
      <c r="B29" s="66">
        <f>VLOOKUP(A29,'[1]Кол-во опубликованных с ЭТП'!$B$4:$AF$65,31,0)</f>
        <v>193</v>
      </c>
      <c r="C29" s="56">
        <f t="shared" si="0"/>
        <v>49</v>
      </c>
      <c r="D29" s="66"/>
      <c r="E29" s="67">
        <f t="shared" si="1"/>
        <v>1.4000000000000001</v>
      </c>
      <c r="F29" s="68">
        <f>VLOOKUP(A29,'[1]Стоимость реализованного'!$B$7:$FW$65,177,0)</f>
        <v>30.120392760000001</v>
      </c>
      <c r="G29" s="57">
        <f t="shared" si="11"/>
        <v>52</v>
      </c>
      <c r="H29" s="68"/>
      <c r="I29" s="69">
        <f t="shared" si="12"/>
        <v>1.6</v>
      </c>
      <c r="J29" s="70">
        <f>VLOOKUP(A29,'[1]Стоимость реализованного'!$B$7:$GC$65,183,0)</f>
        <v>0.19763206853535867</v>
      </c>
      <c r="K29" s="56">
        <f t="shared" si="14"/>
        <v>48</v>
      </c>
      <c r="L29" s="66"/>
      <c r="M29" s="67">
        <f t="shared" si="2"/>
        <v>2.4000000000000004</v>
      </c>
      <c r="N29" s="68">
        <f>VLOOKUP(A29,'[1]Кол-во лотов в сост-ся торгах'!$B$7:$FZ$65,177,0)</f>
        <v>17</v>
      </c>
      <c r="O29" s="57">
        <f t="shared" si="3"/>
        <v>50</v>
      </c>
      <c r="P29" s="68"/>
      <c r="Q29" s="69">
        <f t="shared" si="4"/>
        <v>2</v>
      </c>
      <c r="R29" s="70">
        <f>VLOOKUP(A29,'[1]Кол-во лотов в сост-ся торгах'!$B$7:$FZ$65,180,0)</f>
        <v>8.8082901554404139E-2</v>
      </c>
      <c r="S29" s="56">
        <f t="shared" si="5"/>
        <v>49</v>
      </c>
      <c r="T29" s="66"/>
      <c r="U29" s="67">
        <f t="shared" si="6"/>
        <v>1.1000000000000001</v>
      </c>
      <c r="V29" s="76">
        <f>VLOOKUP(A29,'[1]Стоимость реализованного'!$B$7:$GC$65,180,0)</f>
        <v>1.7717878094117647</v>
      </c>
      <c r="W29" s="57">
        <f t="shared" si="7"/>
        <v>39</v>
      </c>
      <c r="X29" s="68"/>
      <c r="Y29" s="69">
        <f t="shared" si="8"/>
        <v>4.2</v>
      </c>
      <c r="Z29" s="66"/>
      <c r="AA29" s="67">
        <f t="shared" si="9"/>
        <v>12.7</v>
      </c>
      <c r="AB29" s="56">
        <f t="shared" si="10"/>
        <v>57</v>
      </c>
    </row>
    <row r="30" spans="1:28" s="38" customFormat="1" hidden="1" x14ac:dyDescent="0.25">
      <c r="A30" s="37" t="s">
        <v>34</v>
      </c>
      <c r="B30" s="66">
        <f>VLOOKUP(A30,'[1]Кол-во опубликованных с ЭТП'!$B$4:$AF$65,31,0)</f>
        <v>2</v>
      </c>
      <c r="C30" s="56">
        <f t="shared" si="0"/>
        <v>62</v>
      </c>
      <c r="D30" s="66"/>
      <c r="E30" s="67">
        <f t="shared" si="1"/>
        <v>0.1</v>
      </c>
      <c r="F30" s="68">
        <f>VLOOKUP(A30,'[1]Стоимость реализованного'!$B$7:$FW$65,177,0)</f>
        <v>3.5502892000000004</v>
      </c>
      <c r="G30" s="57">
        <f t="shared" si="11"/>
        <v>55</v>
      </c>
      <c r="H30" s="68"/>
      <c r="I30" s="69">
        <f t="shared" si="12"/>
        <v>1</v>
      </c>
      <c r="J30" s="70">
        <f>VLOOKUP(A30,'[1]Стоимость реализованного'!$B$7:$GC$65,183,0)</f>
        <v>1.1924261914725971</v>
      </c>
      <c r="K30" s="56">
        <f t="shared" si="14"/>
        <v>2</v>
      </c>
      <c r="L30" s="66"/>
      <c r="M30" s="67">
        <f t="shared" si="2"/>
        <v>11.600000000000001</v>
      </c>
      <c r="N30" s="68">
        <f>VLOOKUP(A30,'[1]Кол-во лотов в сост-ся торгах'!$B$7:$FZ$65,177,0)</f>
        <v>2</v>
      </c>
      <c r="O30" s="57">
        <f t="shared" si="3"/>
        <v>56</v>
      </c>
      <c r="P30" s="68"/>
      <c r="Q30" s="69">
        <f t="shared" si="4"/>
        <v>0.4</v>
      </c>
      <c r="R30" s="70">
        <f>VLOOKUP(A30,'[1]Кол-во лотов в сост-ся торгах'!$B$7:$FZ$65,180,0)</f>
        <v>1</v>
      </c>
      <c r="S30" s="56">
        <f t="shared" si="5"/>
        <v>1</v>
      </c>
      <c r="T30" s="66"/>
      <c r="U30" s="67">
        <f t="shared" si="6"/>
        <v>5.9</v>
      </c>
      <c r="V30" s="76">
        <f>VLOOKUP(A30,'[1]Стоимость реализованного'!$B$7:$GC$65,180,0)</f>
        <v>1.7751446000000002</v>
      </c>
      <c r="W30" s="57">
        <f t="shared" si="7"/>
        <v>38</v>
      </c>
      <c r="X30" s="68"/>
      <c r="Y30" s="69">
        <f t="shared" si="8"/>
        <v>4.4000000000000004</v>
      </c>
      <c r="Z30" s="66"/>
      <c r="AA30" s="67">
        <f t="shared" si="9"/>
        <v>23.4</v>
      </c>
      <c r="AB30" s="56">
        <f t="shared" si="10"/>
        <v>43</v>
      </c>
    </row>
    <row r="31" spans="1:28" s="38" customFormat="1" hidden="1" x14ac:dyDescent="0.25">
      <c r="A31" s="37" t="s">
        <v>35</v>
      </c>
      <c r="B31" s="66">
        <f>VLOOKUP(A31,'[1]Кол-во опубликованных с ЭТП'!$B$4:$AF$65,31,0)</f>
        <v>23448</v>
      </c>
      <c r="C31" s="56">
        <f t="shared" si="0"/>
        <v>12</v>
      </c>
      <c r="D31" s="66"/>
      <c r="E31" s="67">
        <f t="shared" si="1"/>
        <v>5.1000000000000005</v>
      </c>
      <c r="F31" s="68">
        <f>VLOOKUP(A31,'[1]Стоимость реализованного'!$B$7:$FW$65,177,0)</f>
        <v>7344.6508958199984</v>
      </c>
      <c r="G31" s="57">
        <f t="shared" si="11"/>
        <v>16</v>
      </c>
      <c r="H31" s="68"/>
      <c r="I31" s="69">
        <f t="shared" si="12"/>
        <v>8.8000000000000007</v>
      </c>
      <c r="J31" s="70">
        <f>VLOOKUP(A31,'[1]Стоимость реализованного'!$B$7:$GC$65,183,0)</f>
        <v>0.17520328457216569</v>
      </c>
      <c r="K31" s="56">
        <f t="shared" si="14"/>
        <v>52</v>
      </c>
      <c r="L31" s="66"/>
      <c r="M31" s="67">
        <f t="shared" si="2"/>
        <v>1.6</v>
      </c>
      <c r="N31" s="68">
        <f>VLOOKUP(A31,'[1]Кол-во лотов в сост-ся торгах'!$B$7:$FZ$65,177,0)</f>
        <v>5200</v>
      </c>
      <c r="O31" s="57">
        <f t="shared" si="3"/>
        <v>9</v>
      </c>
      <c r="P31" s="68"/>
      <c r="Q31" s="69">
        <f t="shared" si="4"/>
        <v>10.200000000000001</v>
      </c>
      <c r="R31" s="70">
        <f>VLOOKUP(A31,'[1]Кол-во лотов в сост-ся торгах'!$B$7:$FZ$65,180,0)</f>
        <v>0.22176731490958718</v>
      </c>
      <c r="S31" s="56">
        <f t="shared" si="5"/>
        <v>16</v>
      </c>
      <c r="T31" s="66"/>
      <c r="U31" s="67">
        <f t="shared" si="6"/>
        <v>4.4000000000000004</v>
      </c>
      <c r="V31" s="76">
        <f>VLOOKUP(A31,'[1]Стоимость реализованного'!$B$7:$GC$65,180,0)</f>
        <v>1.4124328645807689</v>
      </c>
      <c r="W31" s="57">
        <f t="shared" si="7"/>
        <v>48</v>
      </c>
      <c r="X31" s="68"/>
      <c r="Y31" s="69">
        <f t="shared" si="8"/>
        <v>2.4000000000000004</v>
      </c>
      <c r="Z31" s="66"/>
      <c r="AA31" s="67">
        <f t="shared" si="9"/>
        <v>32.5</v>
      </c>
      <c r="AB31" s="56">
        <f t="shared" si="10"/>
        <v>24</v>
      </c>
    </row>
    <row r="32" spans="1:28" s="38" customFormat="1" hidden="1" x14ac:dyDescent="0.25">
      <c r="A32" s="37" t="s">
        <v>36</v>
      </c>
      <c r="B32" s="66">
        <f>VLOOKUP(A32,'[1]Кол-во опубликованных с ЭТП'!$B$4:$AF$65,31,0)</f>
        <v>8697</v>
      </c>
      <c r="C32" s="56">
        <f t="shared" si="0"/>
        <v>21</v>
      </c>
      <c r="D32" s="66"/>
      <c r="E32" s="67">
        <f t="shared" si="1"/>
        <v>4.2</v>
      </c>
      <c r="F32" s="68">
        <f>VLOOKUP(A32,'[1]Стоимость реализованного'!$B$7:$FW$65,177,0)</f>
        <v>2704.4630011400009</v>
      </c>
      <c r="G32" s="57">
        <f t="shared" si="11"/>
        <v>30</v>
      </c>
      <c r="H32" s="68"/>
      <c r="I32" s="69">
        <f t="shared" si="12"/>
        <v>6</v>
      </c>
      <c r="J32" s="70">
        <f>VLOOKUP(A32,'[1]Стоимость реализованного'!$B$7:$GC$65,183,0)</f>
        <v>0.4251254011831424</v>
      </c>
      <c r="K32" s="56">
        <f t="shared" si="14"/>
        <v>31</v>
      </c>
      <c r="L32" s="66"/>
      <c r="M32" s="67">
        <f t="shared" si="2"/>
        <v>5.8000000000000007</v>
      </c>
      <c r="N32" s="68">
        <f>VLOOKUP(A32,'[1]Кол-во лотов в сост-ся торгах'!$B$7:$FZ$65,177,0)</f>
        <v>1666</v>
      </c>
      <c r="O32" s="57">
        <f t="shared" si="3"/>
        <v>20</v>
      </c>
      <c r="P32" s="68"/>
      <c r="Q32" s="69">
        <f t="shared" si="4"/>
        <v>8</v>
      </c>
      <c r="R32" s="70">
        <f>VLOOKUP(A32,'[1]Кол-во лотов в сост-ся торгах'!$B$7:$FZ$65,180,0)</f>
        <v>0.1915603081522364</v>
      </c>
      <c r="S32" s="56">
        <f t="shared" si="5"/>
        <v>29</v>
      </c>
      <c r="T32" s="66"/>
      <c r="U32" s="67">
        <f t="shared" si="6"/>
        <v>3.1</v>
      </c>
      <c r="V32" s="76">
        <f>VLOOKUP(A32,'[1]Стоимость реализованного'!$B$7:$GC$65,180,0)</f>
        <v>1.6233271315366151</v>
      </c>
      <c r="W32" s="57">
        <f t="shared" si="7"/>
        <v>41</v>
      </c>
      <c r="X32" s="68"/>
      <c r="Y32" s="69">
        <f t="shared" si="8"/>
        <v>3.8000000000000003</v>
      </c>
      <c r="Z32" s="66"/>
      <c r="AA32" s="67">
        <f t="shared" si="9"/>
        <v>30.900000000000002</v>
      </c>
      <c r="AB32" s="56">
        <f t="shared" si="10"/>
        <v>29</v>
      </c>
    </row>
    <row r="33" spans="1:28" s="38" customFormat="1" hidden="1" x14ac:dyDescent="0.25">
      <c r="A33" s="37" t="s">
        <v>37</v>
      </c>
      <c r="B33" s="66">
        <f>VLOOKUP(A33,'[1]Кол-во опубликованных с ЭТП'!$B$4:$AF$65,31,0)</f>
        <v>27346</v>
      </c>
      <c r="C33" s="56">
        <f t="shared" si="0"/>
        <v>11</v>
      </c>
      <c r="D33" s="66"/>
      <c r="E33" s="67">
        <f t="shared" si="1"/>
        <v>5.2</v>
      </c>
      <c r="F33" s="68">
        <f>VLOOKUP(A33,'[1]Стоимость реализованного'!$B$7:$FW$65,177,0)</f>
        <v>3087.1528658099996</v>
      </c>
      <c r="G33" s="57">
        <f t="shared" si="11"/>
        <v>29</v>
      </c>
      <c r="H33" s="68"/>
      <c r="I33" s="69">
        <f t="shared" si="12"/>
        <v>6.2</v>
      </c>
      <c r="J33" s="70">
        <f>VLOOKUP(A33,'[1]Стоимость реализованного'!$B$7:$GC$65,183,0)</f>
        <v>0.18506851317758932</v>
      </c>
      <c r="K33" s="56">
        <f t="shared" si="14"/>
        <v>50</v>
      </c>
      <c r="L33" s="66"/>
      <c r="M33" s="67">
        <f t="shared" si="2"/>
        <v>2</v>
      </c>
      <c r="N33" s="68">
        <f>VLOOKUP(A33,'[1]Кол-во лотов в сост-ся торгах'!$B$7:$FZ$65,177,0)</f>
        <v>2065</v>
      </c>
      <c r="O33" s="57">
        <f t="shared" si="3"/>
        <v>18</v>
      </c>
      <c r="P33" s="68"/>
      <c r="Q33" s="69">
        <f t="shared" si="4"/>
        <v>8.4</v>
      </c>
      <c r="R33" s="70">
        <f>VLOOKUP(A33,'[1]Кол-во лотов в сост-ся торгах'!$B$7:$FZ$65,180,0)</f>
        <v>7.5513786294156365E-2</v>
      </c>
      <c r="S33" s="56">
        <f t="shared" si="5"/>
        <v>53</v>
      </c>
      <c r="T33" s="66"/>
      <c r="U33" s="67">
        <f t="shared" si="6"/>
        <v>0.70000000000000007</v>
      </c>
      <c r="V33" s="76">
        <f>VLOOKUP(A33,'[1]Стоимость реализованного'!$B$7:$GC$65,180,0)</f>
        <v>1.4949892812639223</v>
      </c>
      <c r="W33" s="57">
        <f t="shared" si="7"/>
        <v>47</v>
      </c>
      <c r="X33" s="68"/>
      <c r="Y33" s="69">
        <f t="shared" si="8"/>
        <v>2.6</v>
      </c>
      <c r="Z33" s="66"/>
      <c r="AA33" s="67">
        <f t="shared" si="9"/>
        <v>25.1</v>
      </c>
      <c r="AB33" s="56">
        <f t="shared" si="10"/>
        <v>40</v>
      </c>
    </row>
    <row r="34" spans="1:28" s="38" customFormat="1" hidden="1" x14ac:dyDescent="0.25">
      <c r="A34" s="37" t="s">
        <v>38</v>
      </c>
      <c r="B34" s="66">
        <f>VLOOKUP(A34,'[1]Кол-во опубликованных с ЭТП'!$B$4:$AF$65,31,0)</f>
        <v>12149</v>
      </c>
      <c r="C34" s="56">
        <f t="shared" si="0"/>
        <v>18</v>
      </c>
      <c r="D34" s="66"/>
      <c r="E34" s="67">
        <f t="shared" si="1"/>
        <v>4.5</v>
      </c>
      <c r="F34" s="68">
        <f>VLOOKUP(A34,'[1]Стоимость реализованного'!$B$7:$FW$65,177,0)</f>
        <v>5420.5608956100014</v>
      </c>
      <c r="G34" s="57">
        <f t="shared" si="11"/>
        <v>21</v>
      </c>
      <c r="H34" s="68"/>
      <c r="I34" s="69">
        <f t="shared" si="12"/>
        <v>7.8000000000000007</v>
      </c>
      <c r="J34" s="70">
        <f>VLOOKUP(A34,'[1]Стоимость реализованного'!$B$7:$GC$65,183,0)</f>
        <v>0.19338711353037258</v>
      </c>
      <c r="K34" s="56">
        <f t="shared" si="14"/>
        <v>49</v>
      </c>
      <c r="L34" s="66"/>
      <c r="M34" s="67">
        <f t="shared" si="2"/>
        <v>2.2000000000000002</v>
      </c>
      <c r="N34" s="68">
        <f>VLOOKUP(A34,'[1]Кол-во лотов в сост-ся торгах'!$B$7:$FZ$65,177,0)</f>
        <v>2410</v>
      </c>
      <c r="O34" s="57">
        <f t="shared" si="3"/>
        <v>16</v>
      </c>
      <c r="P34" s="68"/>
      <c r="Q34" s="69">
        <f t="shared" si="4"/>
        <v>8.8000000000000007</v>
      </c>
      <c r="R34" s="70">
        <f>VLOOKUP(A34,'[1]Кол-во лотов в сост-ся торгах'!$B$7:$FZ$65,180,0)</f>
        <v>0.19837023623343486</v>
      </c>
      <c r="S34" s="56">
        <f t="shared" si="5"/>
        <v>25</v>
      </c>
      <c r="T34" s="66"/>
      <c r="U34" s="67">
        <f t="shared" si="6"/>
        <v>3.5</v>
      </c>
      <c r="V34" s="76">
        <f>VLOOKUP(A34,'[1]Стоимость реализованного'!$B$7:$GC$65,180,0)</f>
        <v>2.2491953923692951</v>
      </c>
      <c r="W34" s="57">
        <f t="shared" si="7"/>
        <v>35</v>
      </c>
      <c r="X34" s="68"/>
      <c r="Y34" s="69">
        <f t="shared" si="8"/>
        <v>5</v>
      </c>
      <c r="Z34" s="66"/>
      <c r="AA34" s="67">
        <f t="shared" si="9"/>
        <v>31.8</v>
      </c>
      <c r="AB34" s="56">
        <f t="shared" si="10"/>
        <v>25</v>
      </c>
    </row>
    <row r="35" spans="1:28" s="38" customFormat="1" hidden="1" x14ac:dyDescent="0.25">
      <c r="A35" s="37" t="s">
        <v>39</v>
      </c>
      <c r="B35" s="66">
        <f>VLOOKUP(A35,'[1]Кол-во опубликованных с ЭТП'!$B$4:$AF$65,31,0)</f>
        <v>152646</v>
      </c>
      <c r="C35" s="56">
        <f t="shared" si="0"/>
        <v>2</v>
      </c>
      <c r="D35" s="66"/>
      <c r="E35" s="67">
        <f t="shared" si="1"/>
        <v>6.1000000000000005</v>
      </c>
      <c r="F35" s="68">
        <f>VLOOKUP(A35,'[1]Стоимость реализованного'!$B$7:$FW$65,177,0)</f>
        <v>27478.529022929997</v>
      </c>
      <c r="G35" s="57">
        <f t="shared" si="11"/>
        <v>7</v>
      </c>
      <c r="H35" s="68"/>
      <c r="I35" s="69">
        <f t="shared" si="12"/>
        <v>10.600000000000001</v>
      </c>
      <c r="J35" s="70">
        <f>VLOOKUP(A35,'[1]Стоимость реализованного'!$B$7:$GC$65,183,0)</f>
        <v>0.39394315686943404</v>
      </c>
      <c r="K35" s="56">
        <f t="shared" si="14"/>
        <v>33</v>
      </c>
      <c r="L35" s="66"/>
      <c r="M35" s="67">
        <f t="shared" si="2"/>
        <v>5.4</v>
      </c>
      <c r="N35" s="68">
        <f>VLOOKUP(A35,'[1]Кол-во лотов в сост-ся торгах'!$B$7:$FZ$65,177,0)</f>
        <v>12188</v>
      </c>
      <c r="O35" s="57">
        <f t="shared" si="3"/>
        <v>6</v>
      </c>
      <c r="P35" s="68"/>
      <c r="Q35" s="69">
        <f t="shared" si="4"/>
        <v>10.8</v>
      </c>
      <c r="R35" s="70">
        <f>VLOOKUP(A35,'[1]Кол-во лотов в сост-ся торгах'!$B$7:$FZ$65,180,0)</f>
        <v>7.9844869829540241E-2</v>
      </c>
      <c r="S35" s="56">
        <f t="shared" si="5"/>
        <v>50</v>
      </c>
      <c r="T35" s="66"/>
      <c r="U35" s="67">
        <f t="shared" si="6"/>
        <v>1</v>
      </c>
      <c r="V35" s="76">
        <f>VLOOKUP(A35,'[1]Стоимость реализованного'!$B$7:$GC$65,180,0)</f>
        <v>2.2545560406079748</v>
      </c>
      <c r="W35" s="57">
        <f t="shared" si="7"/>
        <v>34</v>
      </c>
      <c r="X35" s="68"/>
      <c r="Y35" s="69">
        <f t="shared" si="8"/>
        <v>5.2</v>
      </c>
      <c r="Z35" s="66"/>
      <c r="AA35" s="67">
        <f t="shared" si="9"/>
        <v>39.100000000000009</v>
      </c>
      <c r="AB35" s="56">
        <f t="shared" si="10"/>
        <v>14</v>
      </c>
    </row>
    <row r="36" spans="1:28" s="38" customFormat="1" hidden="1" x14ac:dyDescent="0.25">
      <c r="A36" s="37" t="s">
        <v>40</v>
      </c>
      <c r="B36" s="66">
        <f>VLOOKUP(A36,'[1]Кол-во опубликованных с ЭТП'!$B$4:$AF$65,31,0)</f>
        <v>41460</v>
      </c>
      <c r="C36" s="56">
        <f t="shared" si="0"/>
        <v>8</v>
      </c>
      <c r="D36" s="66"/>
      <c r="E36" s="67">
        <f t="shared" si="1"/>
        <v>5.5</v>
      </c>
      <c r="F36" s="68">
        <f>VLOOKUP(A36,'[1]Стоимость реализованного'!$B$7:$FW$65,177,0)</f>
        <v>6196.2702155900006</v>
      </c>
      <c r="G36" s="57">
        <f t="shared" si="11"/>
        <v>17</v>
      </c>
      <c r="H36" s="68"/>
      <c r="I36" s="69">
        <f t="shared" si="12"/>
        <v>8.6</v>
      </c>
      <c r="J36" s="70">
        <f>VLOOKUP(A36,'[1]Стоимость реализованного'!$B$7:$GC$65,183,0)</f>
        <v>0.21107120396212606</v>
      </c>
      <c r="K36" s="56">
        <f t="shared" si="14"/>
        <v>47</v>
      </c>
      <c r="L36" s="66"/>
      <c r="M36" s="67">
        <f t="shared" si="2"/>
        <v>2.6</v>
      </c>
      <c r="N36" s="68">
        <f>VLOOKUP(A36,'[1]Кол-во лотов в сост-ся торгах'!$B$7:$FZ$65,177,0)</f>
        <v>2318</v>
      </c>
      <c r="O36" s="57">
        <f t="shared" si="3"/>
        <v>17</v>
      </c>
      <c r="P36" s="68"/>
      <c r="Q36" s="69">
        <f t="shared" si="4"/>
        <v>8.6</v>
      </c>
      <c r="R36" s="70">
        <f>VLOOKUP(A36,'[1]Кол-во лотов в сост-ся торгах'!$B$7:$FZ$65,180,0)</f>
        <v>5.5909310178485286E-2</v>
      </c>
      <c r="S36" s="56">
        <f t="shared" si="5"/>
        <v>55</v>
      </c>
      <c r="T36" s="66"/>
      <c r="U36" s="67">
        <f t="shared" si="6"/>
        <v>0.5</v>
      </c>
      <c r="V36" s="76">
        <f>VLOOKUP(A36,'[1]Стоимость реализованного'!$B$7:$GC$65,180,0)</f>
        <v>2.6731105330414153</v>
      </c>
      <c r="W36" s="57">
        <f t="shared" si="7"/>
        <v>32</v>
      </c>
      <c r="X36" s="68"/>
      <c r="Y36" s="69">
        <f t="shared" si="8"/>
        <v>5.6000000000000005</v>
      </c>
      <c r="Z36" s="66"/>
      <c r="AA36" s="67">
        <f t="shared" si="9"/>
        <v>31.4</v>
      </c>
      <c r="AB36" s="56">
        <f t="shared" si="10"/>
        <v>26</v>
      </c>
    </row>
    <row r="37" spans="1:28" s="38" customFormat="1" hidden="1" x14ac:dyDescent="0.25">
      <c r="A37" s="37" t="s">
        <v>41</v>
      </c>
      <c r="B37" s="66">
        <f>VLOOKUP(A37,'[1]Кол-во опубликованных с ЭТП'!$B$4:$AF$65,31,0)</f>
        <v>9911</v>
      </c>
      <c r="C37" s="56">
        <f t="shared" si="0"/>
        <v>19</v>
      </c>
      <c r="D37" s="66"/>
      <c r="E37" s="67">
        <f t="shared" si="1"/>
        <v>4.4000000000000004</v>
      </c>
      <c r="F37" s="68">
        <f>VLOOKUP(A37,'[1]Стоимость реализованного'!$B$7:$FW$65,177,0)</f>
        <v>4842.7860946399996</v>
      </c>
      <c r="G37" s="57">
        <f t="shared" si="11"/>
        <v>23</v>
      </c>
      <c r="H37" s="68"/>
      <c r="I37" s="69">
        <f t="shared" si="12"/>
        <v>7.4</v>
      </c>
      <c r="J37" s="70">
        <f>VLOOKUP(A37,'[1]Стоимость реализованного'!$B$7:$GC$65,183,0)</f>
        <v>0.5587892905648183</v>
      </c>
      <c r="K37" s="56">
        <f t="shared" si="14"/>
        <v>15</v>
      </c>
      <c r="L37" s="66"/>
      <c r="M37" s="67">
        <f t="shared" si="2"/>
        <v>9</v>
      </c>
      <c r="N37" s="68">
        <f>VLOOKUP(A37,'[1]Кол-во лотов в сост-ся торгах'!$B$7:$FZ$65,177,0)</f>
        <v>1520</v>
      </c>
      <c r="O37" s="57">
        <f t="shared" si="3"/>
        <v>23</v>
      </c>
      <c r="P37" s="68"/>
      <c r="Q37" s="69">
        <f t="shared" si="4"/>
        <v>7.4</v>
      </c>
      <c r="R37" s="70">
        <f>VLOOKUP(A37,'[1]Кол-во лотов в сост-ся торгах'!$B$7:$FZ$65,180,0)</f>
        <v>0.15336494803753406</v>
      </c>
      <c r="S37" s="56">
        <f t="shared" si="5"/>
        <v>37</v>
      </c>
      <c r="T37" s="66"/>
      <c r="U37" s="67">
        <f t="shared" si="6"/>
        <v>2.3000000000000003</v>
      </c>
      <c r="V37" s="76">
        <f>VLOOKUP(A37,'[1]Стоимость реализованного'!$B$7:$GC$65,180,0)</f>
        <v>3.1860434833157893</v>
      </c>
      <c r="W37" s="57">
        <f t="shared" si="7"/>
        <v>26</v>
      </c>
      <c r="X37" s="68"/>
      <c r="Y37" s="69">
        <f t="shared" si="8"/>
        <v>6.8000000000000007</v>
      </c>
      <c r="Z37" s="66"/>
      <c r="AA37" s="67">
        <f t="shared" si="9"/>
        <v>37.300000000000004</v>
      </c>
      <c r="AB37" s="56">
        <f t="shared" si="10"/>
        <v>17</v>
      </c>
    </row>
    <row r="38" spans="1:28" s="38" customFormat="1" x14ac:dyDescent="0.25">
      <c r="A38" s="37" t="s">
        <v>42</v>
      </c>
      <c r="B38" s="66">
        <f>VLOOKUP(A38,'[1]Кол-во опубликованных с ЭТП'!$B$4:$AF$65,31,0)</f>
        <v>118674</v>
      </c>
      <c r="C38" s="56">
        <f t="shared" si="0"/>
        <v>3</v>
      </c>
      <c r="D38" s="66"/>
      <c r="E38" s="67">
        <f t="shared" si="1"/>
        <v>6</v>
      </c>
      <c r="F38" s="68">
        <f>VLOOKUP(A38,'[1]Стоимость реализованного'!$B$7:$FW$65,177,0)</f>
        <v>79043.3570225</v>
      </c>
      <c r="G38" s="57">
        <f t="shared" si="11"/>
        <v>2</v>
      </c>
      <c r="H38" s="68"/>
      <c r="I38" s="69">
        <f t="shared" si="12"/>
        <v>11.600000000000001</v>
      </c>
      <c r="J38" s="70">
        <f>VLOOKUP(A38,'[1]Стоимость реализованного'!$B$7:$GC$65,183,0)</f>
        <v>0.7683296280237053</v>
      </c>
      <c r="K38" s="56">
        <f t="shared" si="14"/>
        <v>7</v>
      </c>
      <c r="L38" s="66"/>
      <c r="M38" s="67">
        <f t="shared" si="2"/>
        <v>10.600000000000001</v>
      </c>
      <c r="N38" s="68">
        <f>VLOOKUP(A38,'[1]Кол-во лотов в сост-ся торгах'!$B$7:$FZ$65,177,0)</f>
        <v>24487</v>
      </c>
      <c r="O38" s="57">
        <f t="shared" si="3"/>
        <v>1</v>
      </c>
      <c r="P38" s="68"/>
      <c r="Q38" s="69">
        <f t="shared" si="4"/>
        <v>11.8</v>
      </c>
      <c r="R38" s="70">
        <f>VLOOKUP(A38,'[1]Кол-во лотов в сост-ся торгах'!$B$7:$FZ$65,180,0)</f>
        <v>0.20633837234777627</v>
      </c>
      <c r="S38" s="56">
        <f t="shared" si="5"/>
        <v>23</v>
      </c>
      <c r="T38" s="66"/>
      <c r="U38" s="67">
        <f t="shared" si="6"/>
        <v>3.7</v>
      </c>
      <c r="V38" s="76">
        <f>VLOOKUP(A38,'[1]Стоимость реализованного'!$B$7:$GC$65,180,0)</f>
        <v>3.2279722719197941</v>
      </c>
      <c r="W38" s="57">
        <f t="shared" si="7"/>
        <v>25</v>
      </c>
      <c r="X38" s="68"/>
      <c r="Y38" s="69">
        <f t="shared" si="8"/>
        <v>7</v>
      </c>
      <c r="Z38" s="66"/>
      <c r="AA38" s="67">
        <f t="shared" ref="AA38:AA67" si="15">E38+I38+M38+Q38+U38+Y38</f>
        <v>50.7</v>
      </c>
      <c r="AB38" s="56">
        <f t="shared" si="10"/>
        <v>2</v>
      </c>
    </row>
    <row r="39" spans="1:28" s="38" customFormat="1" hidden="1" x14ac:dyDescent="0.25">
      <c r="A39" s="37" t="s">
        <v>43</v>
      </c>
      <c r="B39" s="66">
        <f>VLOOKUP(A39,'[1]Кол-во опубликованных с ЭТП'!$B$4:$AF$65,31,0)</f>
        <v>9533</v>
      </c>
      <c r="C39" s="56">
        <f t="shared" si="0"/>
        <v>20</v>
      </c>
      <c r="D39" s="66"/>
      <c r="E39" s="67">
        <f t="shared" si="1"/>
        <v>4.3</v>
      </c>
      <c r="F39" s="68">
        <f>VLOOKUP(A39,'[1]Стоимость реализованного'!$B$7:$FW$65,177,0)</f>
        <v>4538.3305707100008</v>
      </c>
      <c r="G39" s="57">
        <f t="shared" si="11"/>
        <v>24</v>
      </c>
      <c r="H39" s="68"/>
      <c r="I39" s="69">
        <f t="shared" si="12"/>
        <v>7.2</v>
      </c>
      <c r="J39" s="70">
        <f>VLOOKUP(A39,'[1]Стоимость реализованного'!$B$7:$GC$65,183,0)</f>
        <v>0.29760318401803282</v>
      </c>
      <c r="K39" s="56">
        <f t="shared" si="14"/>
        <v>42</v>
      </c>
      <c r="L39" s="66"/>
      <c r="M39" s="67">
        <f t="shared" si="2"/>
        <v>3.6</v>
      </c>
      <c r="N39" s="68">
        <f>VLOOKUP(A39,'[1]Кол-во лотов в сост-ся торгах'!$B$7:$FZ$65,177,0)</f>
        <v>1597</v>
      </c>
      <c r="O39" s="57">
        <f t="shared" si="3"/>
        <v>21</v>
      </c>
      <c r="P39" s="68"/>
      <c r="Q39" s="69">
        <f t="shared" si="4"/>
        <v>7.8000000000000007</v>
      </c>
      <c r="R39" s="70">
        <f>VLOOKUP(A39,'[1]Кол-во лотов в сост-ся торгах'!$B$7:$FZ$65,180,0)</f>
        <v>0.16752333997692226</v>
      </c>
      <c r="S39" s="56">
        <f t="shared" si="5"/>
        <v>35</v>
      </c>
      <c r="T39" s="66"/>
      <c r="U39" s="67">
        <f t="shared" si="6"/>
        <v>2.5</v>
      </c>
      <c r="V39" s="76">
        <f>VLOOKUP(A39,'[1]Стоимость реализованного'!$B$7:$GC$65,180,0)</f>
        <v>2.8417849534815285</v>
      </c>
      <c r="W39" s="57">
        <f t="shared" si="7"/>
        <v>30</v>
      </c>
      <c r="X39" s="68"/>
      <c r="Y39" s="69">
        <f t="shared" si="8"/>
        <v>6</v>
      </c>
      <c r="Z39" s="66"/>
      <c r="AA39" s="67">
        <f t="shared" si="15"/>
        <v>31.4</v>
      </c>
      <c r="AB39" s="56">
        <f t="shared" si="10"/>
        <v>26</v>
      </c>
    </row>
    <row r="40" spans="1:28" s="38" customFormat="1" x14ac:dyDescent="0.25">
      <c r="A40" s="37" t="s">
        <v>44</v>
      </c>
      <c r="B40" s="66">
        <f>VLOOKUP(A40,'[1]Кол-во опубликованных с ЭТП'!$B$4:$AF$65,31,0)</f>
        <v>56509</v>
      </c>
      <c r="C40" s="56">
        <f t="shared" si="0"/>
        <v>7</v>
      </c>
      <c r="D40" s="66"/>
      <c r="E40" s="67">
        <f t="shared" si="1"/>
        <v>5.6000000000000005</v>
      </c>
      <c r="F40" s="68">
        <f>VLOOKUP(A40,'[1]Стоимость реализованного'!$B$7:$FW$65,177,0)</f>
        <v>14875.363195530001</v>
      </c>
      <c r="G40" s="57">
        <f t="shared" si="11"/>
        <v>9</v>
      </c>
      <c r="H40" s="68"/>
      <c r="I40" s="69">
        <f t="shared" si="12"/>
        <v>10.200000000000001</v>
      </c>
      <c r="J40" s="70">
        <f>VLOOKUP(A40,'[1]Стоимость реализованного'!$B$7:$GC$65,183,0)</f>
        <v>0.54228141423295484</v>
      </c>
      <c r="K40" s="56">
        <f t="shared" si="14"/>
        <v>18</v>
      </c>
      <c r="L40" s="66"/>
      <c r="M40" s="67">
        <f t="shared" si="2"/>
        <v>8.4</v>
      </c>
      <c r="N40" s="68">
        <f>VLOOKUP(A40,'[1]Кол-во лотов в сост-ся торгах'!$B$7:$FZ$65,177,0)</f>
        <v>5291</v>
      </c>
      <c r="O40" s="57">
        <f t="shared" si="3"/>
        <v>8</v>
      </c>
      <c r="P40" s="68"/>
      <c r="Q40" s="69">
        <f t="shared" si="4"/>
        <v>10.4</v>
      </c>
      <c r="R40" s="70">
        <f>VLOOKUP(A40,'[1]Кол-во лотов в сост-ся торгах'!$B$7:$FZ$65,180,0)</f>
        <v>9.3631103010139979E-2</v>
      </c>
      <c r="S40" s="56">
        <f t="shared" si="5"/>
        <v>48</v>
      </c>
      <c r="T40" s="66"/>
      <c r="U40" s="67">
        <f t="shared" si="6"/>
        <v>1.2000000000000002</v>
      </c>
      <c r="V40" s="76">
        <f>VLOOKUP(A40,'[1]Стоимость реализованного'!$B$7:$GC$65,180,0)</f>
        <v>2.8114464554016254</v>
      </c>
      <c r="W40" s="57">
        <f t="shared" si="7"/>
        <v>31</v>
      </c>
      <c r="X40" s="68"/>
      <c r="Y40" s="69">
        <f t="shared" si="8"/>
        <v>5.8000000000000007</v>
      </c>
      <c r="Z40" s="66"/>
      <c r="AA40" s="67">
        <f t="shared" si="15"/>
        <v>41.600000000000009</v>
      </c>
      <c r="AB40" s="56">
        <f t="shared" si="10"/>
        <v>10</v>
      </c>
    </row>
    <row r="41" spans="1:28" s="38" customFormat="1" hidden="1" x14ac:dyDescent="0.25">
      <c r="A41" s="37" t="s">
        <v>45</v>
      </c>
      <c r="B41" s="66">
        <f>VLOOKUP(A41,'[1]Кол-во опубликованных с ЭТП'!$B$4:$AF$65,31,0)</f>
        <v>4756</v>
      </c>
      <c r="C41" s="56">
        <f t="shared" si="0"/>
        <v>30</v>
      </c>
      <c r="D41" s="66"/>
      <c r="E41" s="67">
        <f t="shared" si="1"/>
        <v>3.3000000000000003</v>
      </c>
      <c r="F41" s="68">
        <f>VLOOKUP(A41,'[1]Стоимость реализованного'!$B$7:$FW$65,177,0)</f>
        <v>3601.4601584199995</v>
      </c>
      <c r="G41" s="57">
        <f t="shared" si="11"/>
        <v>27</v>
      </c>
      <c r="H41" s="68"/>
      <c r="I41" s="69">
        <f t="shared" si="12"/>
        <v>6.6000000000000005</v>
      </c>
      <c r="J41" s="70">
        <f>VLOOKUP(A41,'[1]Стоимость реализованного'!$B$7:$GC$65,183,0)</f>
        <v>0.52285420670829208</v>
      </c>
      <c r="K41" s="56">
        <f t="shared" si="14"/>
        <v>21</v>
      </c>
      <c r="L41" s="66"/>
      <c r="M41" s="67">
        <f t="shared" si="2"/>
        <v>7.8000000000000007</v>
      </c>
      <c r="N41" s="68">
        <f>VLOOKUP(A41,'[1]Кол-во лотов в сост-ся торгах'!$B$7:$FZ$65,177,0)</f>
        <v>1040</v>
      </c>
      <c r="O41" s="57">
        <f t="shared" si="3"/>
        <v>28</v>
      </c>
      <c r="P41" s="68"/>
      <c r="Q41" s="69">
        <f t="shared" si="4"/>
        <v>6.4</v>
      </c>
      <c r="R41" s="70">
        <f>VLOOKUP(A41,'[1]Кол-во лотов в сост-ся торгах'!$B$7:$FZ$65,180,0)</f>
        <v>0.21867115222876365</v>
      </c>
      <c r="S41" s="56">
        <f t="shared" si="5"/>
        <v>18</v>
      </c>
      <c r="T41" s="66"/>
      <c r="U41" s="67">
        <f t="shared" si="6"/>
        <v>4.2</v>
      </c>
      <c r="V41" s="76">
        <f>VLOOKUP(A41,'[1]Стоимость реализованного'!$B$7:$GC$65,180,0)</f>
        <v>3.4629424600192302</v>
      </c>
      <c r="W41" s="57">
        <f t="shared" si="7"/>
        <v>23</v>
      </c>
      <c r="X41" s="68"/>
      <c r="Y41" s="69">
        <f t="shared" si="8"/>
        <v>7.4</v>
      </c>
      <c r="Z41" s="66"/>
      <c r="AA41" s="67">
        <f t="shared" si="15"/>
        <v>35.700000000000003</v>
      </c>
      <c r="AB41" s="56">
        <f t="shared" si="10"/>
        <v>21</v>
      </c>
    </row>
    <row r="42" spans="1:28" s="38" customFormat="1" hidden="1" x14ac:dyDescent="0.25">
      <c r="A42" s="37" t="s">
        <v>46</v>
      </c>
      <c r="B42" s="66">
        <f>VLOOKUP(A42,'[1]Кол-во опубликованных с ЭТП'!$B$4:$AF$65,31,0)</f>
        <v>4486</v>
      </c>
      <c r="C42" s="56">
        <f t="shared" si="0"/>
        <v>32</v>
      </c>
      <c r="D42" s="66"/>
      <c r="E42" s="67">
        <f t="shared" si="1"/>
        <v>3.1</v>
      </c>
      <c r="F42" s="68">
        <f>VLOOKUP(A42,'[1]Стоимость реализованного'!$B$7:$FW$65,177,0)</f>
        <v>5850.5476740700005</v>
      </c>
      <c r="G42" s="57">
        <f t="shared" si="11"/>
        <v>18</v>
      </c>
      <c r="H42" s="68"/>
      <c r="I42" s="69">
        <f t="shared" si="12"/>
        <v>8.4</v>
      </c>
      <c r="J42" s="70">
        <f>VLOOKUP(A42,'[1]Стоимость реализованного'!$B$7:$GC$65,183,0)</f>
        <v>0.46840407861917721</v>
      </c>
      <c r="K42" s="56">
        <f t="shared" si="14"/>
        <v>27</v>
      </c>
      <c r="L42" s="66"/>
      <c r="M42" s="67">
        <f t="shared" si="2"/>
        <v>6.6000000000000005</v>
      </c>
      <c r="N42" s="68">
        <f>VLOOKUP(A42,'[1]Кол-во лотов в сост-ся торгах'!$B$7:$FZ$65,177,0)</f>
        <v>1000</v>
      </c>
      <c r="O42" s="57">
        <f t="shared" si="3"/>
        <v>29</v>
      </c>
      <c r="P42" s="68"/>
      <c r="Q42" s="69">
        <f t="shared" si="4"/>
        <v>6.2</v>
      </c>
      <c r="R42" s="70">
        <f>VLOOKUP(A42,'[1]Кол-во лотов в сост-ся торгах'!$B$7:$FZ$65,180,0)</f>
        <v>0.22291573785109228</v>
      </c>
      <c r="S42" s="56">
        <f t="shared" si="5"/>
        <v>15</v>
      </c>
      <c r="T42" s="66"/>
      <c r="U42" s="67">
        <f t="shared" si="6"/>
        <v>4.5</v>
      </c>
      <c r="V42" s="76">
        <f>VLOOKUP(A42,'[1]Стоимость реализованного'!$B$7:$GC$65,180,0)</f>
        <v>5.8505476740700004</v>
      </c>
      <c r="W42" s="57">
        <f t="shared" si="7"/>
        <v>13</v>
      </c>
      <c r="X42" s="68"/>
      <c r="Y42" s="69">
        <f t="shared" si="8"/>
        <v>9.4</v>
      </c>
      <c r="Z42" s="66"/>
      <c r="AA42" s="67">
        <f t="shared" si="15"/>
        <v>38.200000000000003</v>
      </c>
      <c r="AB42" s="56">
        <f t="shared" si="10"/>
        <v>15</v>
      </c>
    </row>
    <row r="43" spans="1:28" s="38" customFormat="1" x14ac:dyDescent="0.25">
      <c r="A43" s="37" t="s">
        <v>47</v>
      </c>
      <c r="B43" s="66">
        <f>VLOOKUP(A43,'[1]Кол-во опубликованных с ЭТП'!$B$4:$AF$65,31,0)</f>
        <v>28024</v>
      </c>
      <c r="C43" s="56">
        <f t="shared" si="0"/>
        <v>10</v>
      </c>
      <c r="D43" s="66"/>
      <c r="E43" s="67">
        <f t="shared" si="1"/>
        <v>5.3000000000000007</v>
      </c>
      <c r="F43" s="68">
        <f>VLOOKUP(A43,'[1]Стоимость реализованного'!$B$7:$FW$65,177,0)</f>
        <v>18572.723603070008</v>
      </c>
      <c r="G43" s="57">
        <f t="shared" si="11"/>
        <v>8</v>
      </c>
      <c r="H43" s="68"/>
      <c r="I43" s="69">
        <f t="shared" si="12"/>
        <v>10.4</v>
      </c>
      <c r="J43" s="70">
        <f>VLOOKUP(A43,'[1]Стоимость реализованного'!$B$7:$GC$65,183,0)</f>
        <v>0.46870546627574855</v>
      </c>
      <c r="K43" s="56">
        <f t="shared" si="14"/>
        <v>26</v>
      </c>
      <c r="L43" s="66"/>
      <c r="M43" s="67">
        <f t="shared" si="2"/>
        <v>6.8000000000000007</v>
      </c>
      <c r="N43" s="68">
        <f>VLOOKUP(A43,'[1]Кол-во лотов в сост-ся торгах'!$B$7:$FZ$65,177,0)</f>
        <v>4916</v>
      </c>
      <c r="O43" s="57">
        <f t="shared" si="3"/>
        <v>10</v>
      </c>
      <c r="P43" s="68"/>
      <c r="Q43" s="69">
        <f t="shared" si="4"/>
        <v>10</v>
      </c>
      <c r="R43" s="70">
        <f>VLOOKUP(A43,'[1]Кол-во лотов в сост-ся торгах'!$B$7:$FZ$65,180,0)</f>
        <v>0.17542106765629462</v>
      </c>
      <c r="S43" s="56">
        <f t="shared" si="5"/>
        <v>32</v>
      </c>
      <c r="T43" s="66"/>
      <c r="U43" s="67">
        <f t="shared" si="6"/>
        <v>2.8000000000000003</v>
      </c>
      <c r="V43" s="76">
        <f>VLOOKUP(A43,'[1]Стоимость реализованного'!$B$7:$GC$65,180,0)</f>
        <v>3.7780153789808804</v>
      </c>
      <c r="W43" s="57">
        <f t="shared" si="7"/>
        <v>21</v>
      </c>
      <c r="X43" s="68"/>
      <c r="Y43" s="69">
        <f t="shared" si="8"/>
        <v>7.8000000000000007</v>
      </c>
      <c r="Z43" s="66"/>
      <c r="AA43" s="67">
        <f t="shared" si="15"/>
        <v>43.099999999999994</v>
      </c>
      <c r="AB43" s="56">
        <f t="shared" si="10"/>
        <v>6</v>
      </c>
    </row>
    <row r="44" spans="1:28" s="38" customFormat="1" x14ac:dyDescent="0.25">
      <c r="A44" s="39" t="s">
        <v>48</v>
      </c>
      <c r="B44" s="66">
        <f>VLOOKUP(A44,'[1]Кол-во опубликованных с ЭТП'!$B$4:$AF$65,31,0)</f>
        <v>215074</v>
      </c>
      <c r="C44" s="56">
        <f t="shared" si="0"/>
        <v>1</v>
      </c>
      <c r="D44" s="66"/>
      <c r="E44" s="67">
        <f t="shared" si="1"/>
        <v>6.2</v>
      </c>
      <c r="F44" s="68">
        <f>VLOOKUP(A44,'[1]Стоимость реализованного'!$B$7:$FW$65,177,0)</f>
        <v>48765.191910850001</v>
      </c>
      <c r="G44" s="57">
        <f t="shared" si="11"/>
        <v>5</v>
      </c>
      <c r="H44" s="68"/>
      <c r="I44" s="69">
        <f t="shared" si="12"/>
        <v>11</v>
      </c>
      <c r="J44" s="70">
        <f>VLOOKUP(A44,'[1]Стоимость реализованного'!$B$7:$GC$65,183,0)</f>
        <v>0.46157743215392144</v>
      </c>
      <c r="K44" s="56">
        <f t="shared" si="14"/>
        <v>28</v>
      </c>
      <c r="L44" s="66"/>
      <c r="M44" s="67">
        <f t="shared" si="2"/>
        <v>6.4</v>
      </c>
      <c r="N44" s="68">
        <f>VLOOKUP(A44,'[1]Кол-во лотов в сост-ся торгах'!$B$7:$FZ$65,177,0)</f>
        <v>15827</v>
      </c>
      <c r="O44" s="57">
        <f t="shared" si="3"/>
        <v>4</v>
      </c>
      <c r="P44" s="68"/>
      <c r="Q44" s="69">
        <f t="shared" si="4"/>
        <v>11.200000000000001</v>
      </c>
      <c r="R44" s="70">
        <f>VLOOKUP(A44,'[1]Кол-во лотов в сост-ся торгах'!$B$7:$FZ$65,180,0)</f>
        <v>7.3588625310358299E-2</v>
      </c>
      <c r="S44" s="56">
        <f t="shared" si="5"/>
        <v>54</v>
      </c>
      <c r="T44" s="66"/>
      <c r="U44" s="67">
        <f t="shared" si="6"/>
        <v>0.60000000000000009</v>
      </c>
      <c r="V44" s="76">
        <f>VLOOKUP(A44,'[1]Стоимость реализованного'!$B$7:$GC$65,180,0)</f>
        <v>3.0811393132526694</v>
      </c>
      <c r="W44" s="57">
        <f t="shared" si="7"/>
        <v>28</v>
      </c>
      <c r="X44" s="68"/>
      <c r="Y44" s="69">
        <f t="shared" si="8"/>
        <v>6.4</v>
      </c>
      <c r="Z44" s="66"/>
      <c r="AA44" s="67">
        <f t="shared" si="15"/>
        <v>41.800000000000004</v>
      </c>
      <c r="AB44" s="56">
        <f t="shared" si="10"/>
        <v>9</v>
      </c>
    </row>
    <row r="45" spans="1:28" s="38" customFormat="1" hidden="1" x14ac:dyDescent="0.25">
      <c r="A45" s="37" t="s">
        <v>49</v>
      </c>
      <c r="B45" s="66">
        <f>VLOOKUP(A45,'[1]Кол-во опубликованных с ЭТП'!$B$4:$AF$65,31,0)</f>
        <v>8616</v>
      </c>
      <c r="C45" s="56">
        <f t="shared" si="0"/>
        <v>22</v>
      </c>
      <c r="D45" s="66"/>
      <c r="E45" s="67">
        <f t="shared" si="1"/>
        <v>4.1000000000000005</v>
      </c>
      <c r="F45" s="68">
        <f>VLOOKUP(A45,'[1]Стоимость реализованного'!$B$7:$FW$65,177,0)</f>
        <v>5345.5612212700016</v>
      </c>
      <c r="G45" s="57">
        <f t="shared" si="11"/>
        <v>22</v>
      </c>
      <c r="H45" s="68"/>
      <c r="I45" s="69">
        <f t="shared" si="12"/>
        <v>7.6000000000000005</v>
      </c>
      <c r="J45" s="70">
        <f>VLOOKUP(A45,'[1]Стоимость реализованного'!$B$7:$GC$65,183,0)</f>
        <v>0.65727296685660075</v>
      </c>
      <c r="K45" s="56">
        <f t="shared" si="14"/>
        <v>10</v>
      </c>
      <c r="L45" s="66"/>
      <c r="M45" s="67">
        <f t="shared" si="2"/>
        <v>10</v>
      </c>
      <c r="N45" s="68">
        <f>VLOOKUP(A45,'[1]Кол-во лотов в сост-ся торгах'!$B$7:$FZ$65,177,0)</f>
        <v>1686</v>
      </c>
      <c r="O45" s="57">
        <f t="shared" si="3"/>
        <v>19</v>
      </c>
      <c r="P45" s="68"/>
      <c r="Q45" s="69">
        <f t="shared" si="4"/>
        <v>8.2000000000000011</v>
      </c>
      <c r="R45" s="70">
        <f>VLOOKUP(A45,'[1]Кол-во лотов в сост-ся торгах'!$B$7:$FZ$65,180,0)</f>
        <v>0.19568245125348188</v>
      </c>
      <c r="S45" s="56">
        <f t="shared" si="5"/>
        <v>26</v>
      </c>
      <c r="T45" s="66"/>
      <c r="U45" s="67">
        <f t="shared" si="6"/>
        <v>3.4000000000000004</v>
      </c>
      <c r="V45" s="76">
        <f>VLOOKUP(A45,'[1]Стоимость реализованного'!$B$7:$GC$65,180,0)</f>
        <v>3.1705582569810211</v>
      </c>
      <c r="W45" s="57">
        <f t="shared" si="7"/>
        <v>27</v>
      </c>
      <c r="X45" s="68"/>
      <c r="Y45" s="69">
        <f t="shared" si="8"/>
        <v>6.6000000000000005</v>
      </c>
      <c r="Z45" s="66"/>
      <c r="AA45" s="67">
        <f t="shared" si="15"/>
        <v>39.900000000000006</v>
      </c>
      <c r="AB45" s="56">
        <f t="shared" si="10"/>
        <v>12</v>
      </c>
    </row>
    <row r="46" spans="1:28" s="38" customFormat="1" hidden="1" x14ac:dyDescent="0.25">
      <c r="A46" s="37" t="s">
        <v>50</v>
      </c>
      <c r="B46" s="66">
        <f>VLOOKUP(A46,'[1]Кол-во опубликованных с ЭТП'!$B$4:$AF$65,31,0)</f>
        <v>1513</v>
      </c>
      <c r="C46" s="56">
        <f t="shared" si="0"/>
        <v>37</v>
      </c>
      <c r="D46" s="66"/>
      <c r="E46" s="67">
        <f t="shared" si="1"/>
        <v>2.6</v>
      </c>
      <c r="F46" s="68">
        <f>VLOOKUP(A46,'[1]Стоимость реализованного'!$B$7:$FW$65,177,0)</f>
        <v>815.79233362999992</v>
      </c>
      <c r="G46" s="57">
        <f t="shared" si="11"/>
        <v>37</v>
      </c>
      <c r="H46" s="68"/>
      <c r="I46" s="69">
        <f t="shared" si="12"/>
        <v>4.6000000000000005</v>
      </c>
      <c r="J46" s="70">
        <f>VLOOKUP(A46,'[1]Стоимость реализованного'!$B$7:$GC$65,183,0)</f>
        <v>0.47889091318430893</v>
      </c>
      <c r="K46" s="56">
        <f t="shared" si="14"/>
        <v>25</v>
      </c>
      <c r="L46" s="66"/>
      <c r="M46" s="67">
        <f t="shared" si="2"/>
        <v>7</v>
      </c>
      <c r="N46" s="68">
        <f>VLOOKUP(A46,'[1]Кол-во лотов в сост-ся торгах'!$B$7:$FZ$65,177,0)</f>
        <v>204</v>
      </c>
      <c r="O46" s="57">
        <f t="shared" si="3"/>
        <v>40</v>
      </c>
      <c r="P46" s="68"/>
      <c r="Q46" s="69">
        <f t="shared" si="4"/>
        <v>4</v>
      </c>
      <c r="R46" s="70">
        <f>VLOOKUP(A46,'[1]Кол-во лотов в сост-ся торгах'!$B$7:$FZ$65,180,0)</f>
        <v>0.1348314606741573</v>
      </c>
      <c r="S46" s="56">
        <f t="shared" si="5"/>
        <v>40</v>
      </c>
      <c r="T46" s="66"/>
      <c r="U46" s="67">
        <f t="shared" si="6"/>
        <v>2</v>
      </c>
      <c r="V46" s="76">
        <f>VLOOKUP(A46,'[1]Стоимость реализованного'!$B$7:$GC$65,180,0)</f>
        <v>3.9989820275980388</v>
      </c>
      <c r="W46" s="57">
        <f t="shared" si="7"/>
        <v>19</v>
      </c>
      <c r="X46" s="68"/>
      <c r="Y46" s="69">
        <f t="shared" si="8"/>
        <v>8.2000000000000011</v>
      </c>
      <c r="Z46" s="66"/>
      <c r="AA46" s="67">
        <f t="shared" si="15"/>
        <v>28.400000000000006</v>
      </c>
      <c r="AB46" s="56">
        <f t="shared" si="10"/>
        <v>32</v>
      </c>
    </row>
    <row r="47" spans="1:28" s="38" customFormat="1" hidden="1" x14ac:dyDescent="0.25">
      <c r="A47" s="37" t="s">
        <v>51</v>
      </c>
      <c r="B47" s="66">
        <f>VLOOKUP(A47,'[1]Кол-во опубликованных с ЭТП'!$B$4:$AF$65,31,0)</f>
        <v>2654</v>
      </c>
      <c r="C47" s="56">
        <f t="shared" si="0"/>
        <v>35</v>
      </c>
      <c r="D47" s="66"/>
      <c r="E47" s="67">
        <f t="shared" si="1"/>
        <v>2.8000000000000003</v>
      </c>
      <c r="F47" s="68">
        <f>VLOOKUP(A47,'[1]Стоимость реализованного'!$B$7:$FW$65,177,0)</f>
        <v>980.38965015000008</v>
      </c>
      <c r="G47" s="57">
        <f t="shared" si="11"/>
        <v>35</v>
      </c>
      <c r="H47" s="68"/>
      <c r="I47" s="69">
        <f t="shared" si="12"/>
        <v>5</v>
      </c>
      <c r="J47" s="70">
        <f>VLOOKUP(A47,'[1]Стоимость реализованного'!$B$7:$GC$65,183,0)</f>
        <v>0.25326820819062196</v>
      </c>
      <c r="K47" s="56">
        <f t="shared" si="14"/>
        <v>44</v>
      </c>
      <c r="L47" s="66"/>
      <c r="M47" s="67">
        <f t="shared" si="2"/>
        <v>3.2</v>
      </c>
      <c r="N47" s="68">
        <f>VLOOKUP(A47,'[1]Кол-во лотов в сост-ся торгах'!$B$7:$FZ$65,177,0)</f>
        <v>320</v>
      </c>
      <c r="O47" s="57">
        <f t="shared" si="3"/>
        <v>37</v>
      </c>
      <c r="P47" s="68"/>
      <c r="Q47" s="69">
        <f t="shared" si="4"/>
        <v>4.6000000000000005</v>
      </c>
      <c r="R47" s="70">
        <f>VLOOKUP(A47,'[1]Кол-во лотов в сост-ся торгах'!$B$7:$FZ$65,180,0)</f>
        <v>0.12057272042200452</v>
      </c>
      <c r="S47" s="56">
        <f t="shared" si="5"/>
        <v>42</v>
      </c>
      <c r="T47" s="66"/>
      <c r="U47" s="67">
        <f t="shared" si="6"/>
        <v>1.8</v>
      </c>
      <c r="V47" s="76">
        <f>VLOOKUP(A47,'[1]Стоимость реализованного'!$B$7:$GC$65,180,0)</f>
        <v>3.0637176567187501</v>
      </c>
      <c r="W47" s="57">
        <f t="shared" si="7"/>
        <v>29</v>
      </c>
      <c r="X47" s="68"/>
      <c r="Y47" s="69">
        <f t="shared" si="8"/>
        <v>6.2</v>
      </c>
      <c r="Z47" s="66"/>
      <c r="AA47" s="67">
        <f t="shared" si="15"/>
        <v>23.6</v>
      </c>
      <c r="AB47" s="56">
        <f t="shared" si="10"/>
        <v>42</v>
      </c>
    </row>
    <row r="48" spans="1:28" s="38" customFormat="1" hidden="1" x14ac:dyDescent="0.25">
      <c r="A48" s="39" t="s">
        <v>52</v>
      </c>
      <c r="B48" s="66">
        <f>VLOOKUP(A48,'[1]Кол-во опубликованных с ЭТП'!$B$4:$AF$65,31,0)</f>
        <v>6077</v>
      </c>
      <c r="C48" s="56">
        <f t="shared" si="0"/>
        <v>26</v>
      </c>
      <c r="D48" s="66"/>
      <c r="E48" s="67">
        <f t="shared" si="1"/>
        <v>3.7</v>
      </c>
      <c r="F48" s="68">
        <f>VLOOKUP(A48,'[1]Стоимость реализованного'!$B$7:$FW$65,177,0)</f>
        <v>5511.7447162100016</v>
      </c>
      <c r="G48" s="57">
        <f t="shared" si="11"/>
        <v>20</v>
      </c>
      <c r="H48" s="68"/>
      <c r="I48" s="69">
        <f t="shared" si="12"/>
        <v>8</v>
      </c>
      <c r="J48" s="70">
        <f>VLOOKUP(A48,'[1]Стоимость реализованного'!$B$7:$GC$65,183,0)</f>
        <v>0.21534293404076055</v>
      </c>
      <c r="K48" s="56">
        <f t="shared" si="14"/>
        <v>46</v>
      </c>
      <c r="L48" s="66"/>
      <c r="M48" s="67">
        <f t="shared" si="2"/>
        <v>2.8000000000000003</v>
      </c>
      <c r="N48" s="68">
        <f>VLOOKUP(A48,'[1]Кол-во лотов в сост-ся торгах'!$B$7:$FZ$65,177,0)</f>
        <v>1576</v>
      </c>
      <c r="O48" s="57">
        <f t="shared" si="3"/>
        <v>22</v>
      </c>
      <c r="P48" s="68"/>
      <c r="Q48" s="69">
        <f t="shared" si="4"/>
        <v>7.6000000000000005</v>
      </c>
      <c r="R48" s="70">
        <f>VLOOKUP(A48,'[1]Кол-во лотов в сост-ся торгах'!$B$7:$FZ$65,180,0)</f>
        <v>0.25933848938621029</v>
      </c>
      <c r="S48" s="56">
        <f t="shared" si="5"/>
        <v>8</v>
      </c>
      <c r="T48" s="66"/>
      <c r="U48" s="67">
        <f t="shared" si="6"/>
        <v>5.2</v>
      </c>
      <c r="V48" s="76">
        <f>VLOOKUP(A48,'[1]Стоимость реализованного'!$B$7:$GC$65,180,0)</f>
        <v>3.4972999468337576</v>
      </c>
      <c r="W48" s="57">
        <f t="shared" si="7"/>
        <v>22</v>
      </c>
      <c r="X48" s="68"/>
      <c r="Y48" s="69">
        <f t="shared" si="8"/>
        <v>7.6000000000000005</v>
      </c>
      <c r="Z48" s="66"/>
      <c r="AA48" s="67">
        <f t="shared" si="15"/>
        <v>34.9</v>
      </c>
      <c r="AB48" s="56">
        <f t="shared" si="10"/>
        <v>22</v>
      </c>
    </row>
    <row r="49" spans="1:28" s="38" customFormat="1" hidden="1" x14ac:dyDescent="0.25">
      <c r="A49" s="37" t="s">
        <v>53</v>
      </c>
      <c r="B49" s="66">
        <f>VLOOKUP(A49,'[1]Кол-во опубликованных с ЭТП'!$B$4:$AF$65,31,0)</f>
        <v>37</v>
      </c>
      <c r="C49" s="56">
        <f t="shared" si="0"/>
        <v>57</v>
      </c>
      <c r="D49" s="66"/>
      <c r="E49" s="67">
        <f t="shared" si="1"/>
        <v>0.60000000000000009</v>
      </c>
      <c r="F49" s="68">
        <f>VLOOKUP(A49,'[1]Стоимость реализованного'!$B$7:$FW$65,177,0)</f>
        <v>36.136792480000004</v>
      </c>
      <c r="G49" s="57">
        <f t="shared" si="11"/>
        <v>51</v>
      </c>
      <c r="H49" s="68"/>
      <c r="I49" s="69">
        <f t="shared" si="12"/>
        <v>1.8</v>
      </c>
      <c r="J49" s="70">
        <f>VLOOKUP(A49,'[1]Стоимость реализованного'!$B$7:$GC$65,183,0)</f>
        <v>0.33966913898232626</v>
      </c>
      <c r="K49" s="56">
        <f t="shared" si="14"/>
        <v>36</v>
      </c>
      <c r="L49" s="66"/>
      <c r="M49" s="67">
        <f t="shared" si="2"/>
        <v>4.8000000000000007</v>
      </c>
      <c r="N49" s="68">
        <f>VLOOKUP(A49,'[1]Кол-во лотов в сост-ся торгах'!$B$7:$FZ$65,177,0)</f>
        <v>8</v>
      </c>
      <c r="O49" s="57">
        <f t="shared" si="3"/>
        <v>53</v>
      </c>
      <c r="P49" s="68"/>
      <c r="Q49" s="69">
        <f t="shared" si="4"/>
        <v>1.4000000000000001</v>
      </c>
      <c r="R49" s="70">
        <f>VLOOKUP(A49,'[1]Кол-во лотов в сост-ся торгах'!$B$7:$FZ$65,180,0)</f>
        <v>0.21621621621621623</v>
      </c>
      <c r="S49" s="56">
        <f t="shared" si="5"/>
        <v>19</v>
      </c>
      <c r="T49" s="66"/>
      <c r="U49" s="67">
        <f t="shared" si="6"/>
        <v>4.1000000000000005</v>
      </c>
      <c r="V49" s="76">
        <f>VLOOKUP(A49,'[1]Стоимость реализованного'!$B$7:$GC$65,180,0)</f>
        <v>4.5170990600000005</v>
      </c>
      <c r="W49" s="57">
        <f t="shared" si="7"/>
        <v>17</v>
      </c>
      <c r="X49" s="68"/>
      <c r="Y49" s="69">
        <f t="shared" si="8"/>
        <v>8.6</v>
      </c>
      <c r="Z49" s="66"/>
      <c r="AA49" s="67">
        <f t="shared" si="15"/>
        <v>21.300000000000004</v>
      </c>
      <c r="AB49" s="56">
        <f t="shared" si="10"/>
        <v>49</v>
      </c>
    </row>
    <row r="50" spans="1:28" s="38" customFormat="1" x14ac:dyDescent="0.25">
      <c r="A50" s="37" t="s">
        <v>54</v>
      </c>
      <c r="B50" s="66">
        <f>VLOOKUP(A50,'[1]Кол-во опубликованных с ЭТП'!$B$4:$AF$65,31,0)</f>
        <v>99808</v>
      </c>
      <c r="C50" s="56">
        <f t="shared" si="0"/>
        <v>6</v>
      </c>
      <c r="D50" s="66"/>
      <c r="E50" s="67">
        <f t="shared" si="1"/>
        <v>5.7</v>
      </c>
      <c r="F50" s="68">
        <f>VLOOKUP(A50,'[1]Стоимость реализованного'!$B$7:$FW$65,177,0)</f>
        <v>62542.499768069996</v>
      </c>
      <c r="G50" s="57">
        <f t="shared" si="11"/>
        <v>3</v>
      </c>
      <c r="H50" s="68"/>
      <c r="I50" s="69">
        <f t="shared" si="12"/>
        <v>11.4</v>
      </c>
      <c r="J50" s="70">
        <f>VLOOKUP(A50,'[1]Стоимость реализованного'!$B$7:$GC$65,183,0)</f>
        <v>0.72025259020522026</v>
      </c>
      <c r="K50" s="56">
        <f t="shared" si="14"/>
        <v>9</v>
      </c>
      <c r="L50" s="66"/>
      <c r="M50" s="67">
        <f t="shared" si="2"/>
        <v>10.200000000000001</v>
      </c>
      <c r="N50" s="68">
        <f>VLOOKUP(A50,'[1]Кол-во лотов в сост-ся торгах'!$B$7:$FZ$65,177,0)</f>
        <v>12801</v>
      </c>
      <c r="O50" s="57">
        <f t="shared" si="3"/>
        <v>5</v>
      </c>
      <c r="P50" s="68"/>
      <c r="Q50" s="69">
        <f t="shared" si="4"/>
        <v>11</v>
      </c>
      <c r="R50" s="70">
        <f>VLOOKUP(A50,'[1]Кол-во лотов в сост-ся торгах'!$B$7:$FZ$65,180,0)</f>
        <v>0.12825625200384738</v>
      </c>
      <c r="S50" s="56">
        <f t="shared" si="5"/>
        <v>41</v>
      </c>
      <c r="T50" s="66"/>
      <c r="U50" s="67">
        <f t="shared" si="6"/>
        <v>1.9000000000000001</v>
      </c>
      <c r="V50" s="76">
        <f>VLOOKUP(A50,'[1]Стоимость реализованного'!$B$7:$GC$65,180,0)</f>
        <v>4.8857510950761656</v>
      </c>
      <c r="W50" s="57">
        <f t="shared" si="7"/>
        <v>15</v>
      </c>
      <c r="X50" s="68"/>
      <c r="Y50" s="69">
        <f t="shared" si="8"/>
        <v>9</v>
      </c>
      <c r="Z50" s="66"/>
      <c r="AA50" s="67">
        <f t="shared" si="15"/>
        <v>49.2</v>
      </c>
      <c r="AB50" s="56">
        <f t="shared" si="10"/>
        <v>3</v>
      </c>
    </row>
    <row r="51" spans="1:28" s="38" customFormat="1" hidden="1" x14ac:dyDescent="0.25">
      <c r="A51" s="37" t="s">
        <v>55</v>
      </c>
      <c r="B51" s="66">
        <f>VLOOKUP(A51,'[1]Кол-во опубликованных с ЭТП'!$B$4:$AF$65,31,0)</f>
        <v>15541</v>
      </c>
      <c r="C51" s="56">
        <f t="shared" si="0"/>
        <v>14</v>
      </c>
      <c r="D51" s="66"/>
      <c r="E51" s="67">
        <f t="shared" si="1"/>
        <v>4.9000000000000004</v>
      </c>
      <c r="F51" s="68">
        <f>VLOOKUP(A51,'[1]Стоимость реализованного'!$B$7:$FW$65,177,0)</f>
        <v>10221.083053810002</v>
      </c>
      <c r="G51" s="57">
        <f t="shared" si="11"/>
        <v>13</v>
      </c>
      <c r="H51" s="68"/>
      <c r="I51" s="69">
        <f t="shared" si="12"/>
        <v>9.4</v>
      </c>
      <c r="J51" s="70">
        <f>VLOOKUP(A51,'[1]Стоимость реализованного'!$B$7:$GC$65,183,0)</f>
        <v>0.15447249594229931</v>
      </c>
      <c r="K51" s="56">
        <f t="shared" si="14"/>
        <v>53</v>
      </c>
      <c r="L51" s="66"/>
      <c r="M51" s="67">
        <f t="shared" si="2"/>
        <v>1.4000000000000001</v>
      </c>
      <c r="N51" s="68">
        <f>VLOOKUP(A51,'[1]Кол-во лотов в сост-ся торгах'!$B$7:$FZ$65,177,0)</f>
        <v>2697</v>
      </c>
      <c r="O51" s="57">
        <f t="shared" si="3"/>
        <v>13</v>
      </c>
      <c r="P51" s="68"/>
      <c r="Q51" s="69">
        <f t="shared" si="4"/>
        <v>9.4</v>
      </c>
      <c r="R51" s="70">
        <f>VLOOKUP(A51,'[1]Кол-во лотов в сост-ся торгах'!$B$7:$FZ$65,180,0)</f>
        <v>0.17354095618042598</v>
      </c>
      <c r="S51" s="56">
        <f t="shared" si="5"/>
        <v>33</v>
      </c>
      <c r="T51" s="66"/>
      <c r="U51" s="67">
        <f t="shared" si="6"/>
        <v>2.7</v>
      </c>
      <c r="V51" s="76">
        <f>VLOOKUP(A51,'[1]Стоимость реализованного'!$B$7:$GC$65,180,0)</f>
        <v>3.789797202005933</v>
      </c>
      <c r="W51" s="57">
        <f t="shared" si="7"/>
        <v>20</v>
      </c>
      <c r="X51" s="68"/>
      <c r="Y51" s="69">
        <f t="shared" si="8"/>
        <v>8</v>
      </c>
      <c r="Z51" s="66"/>
      <c r="AA51" s="67">
        <f t="shared" si="15"/>
        <v>35.799999999999997</v>
      </c>
      <c r="AB51" s="56">
        <f t="shared" si="10"/>
        <v>20</v>
      </c>
    </row>
    <row r="52" spans="1:28" s="38" customFormat="1" hidden="1" x14ac:dyDescent="0.25">
      <c r="A52" s="37" t="s">
        <v>56</v>
      </c>
      <c r="B52" s="66">
        <f>VLOOKUP(A52,'[1]Кол-во опубликованных с ЭТП'!$B$4:$AF$65,31,0)</f>
        <v>644</v>
      </c>
      <c r="C52" s="56">
        <f t="shared" si="0"/>
        <v>43</v>
      </c>
      <c r="D52" s="66"/>
      <c r="E52" s="67">
        <f t="shared" si="1"/>
        <v>2</v>
      </c>
      <c r="F52" s="68">
        <f>VLOOKUP(A52,'[1]Стоимость реализованного'!$B$7:$FW$65,177,0)</f>
        <v>285.50684069000005</v>
      </c>
      <c r="G52" s="57">
        <f t="shared" si="11"/>
        <v>44</v>
      </c>
      <c r="H52" s="68"/>
      <c r="I52" s="69">
        <f t="shared" si="12"/>
        <v>3.2</v>
      </c>
      <c r="J52" s="70">
        <f>VLOOKUP(A52,'[1]Стоимость реализованного'!$B$7:$GC$65,183,0)</f>
        <v>0.30614209551041038</v>
      </c>
      <c r="K52" s="56">
        <f t="shared" si="14"/>
        <v>39</v>
      </c>
      <c r="L52" s="66"/>
      <c r="M52" s="67">
        <f t="shared" si="2"/>
        <v>4.2</v>
      </c>
      <c r="N52" s="68">
        <f>VLOOKUP(A52,'[1]Кол-во лотов в сост-ся торгах'!$B$7:$FZ$65,177,0)</f>
        <v>49</v>
      </c>
      <c r="O52" s="57">
        <f t="shared" si="3"/>
        <v>46</v>
      </c>
      <c r="P52" s="68"/>
      <c r="Q52" s="69">
        <f t="shared" si="4"/>
        <v>2.8000000000000003</v>
      </c>
      <c r="R52" s="70">
        <f>VLOOKUP(A52,'[1]Кол-во лотов в сост-ся торгах'!$B$7:$FZ$65,180,0)</f>
        <v>7.6086956521739135E-2</v>
      </c>
      <c r="S52" s="56">
        <f t="shared" si="5"/>
        <v>52</v>
      </c>
      <c r="T52" s="66"/>
      <c r="U52" s="67">
        <f t="shared" si="6"/>
        <v>0.8</v>
      </c>
      <c r="V52" s="76">
        <f>VLOOKUP(A52,'[1]Стоимость реализованного'!$B$7:$GC$65,180,0)</f>
        <v>5.8266702181632661</v>
      </c>
      <c r="W52" s="57">
        <f t="shared" si="7"/>
        <v>14</v>
      </c>
      <c r="X52" s="68"/>
      <c r="Y52" s="69">
        <f t="shared" si="8"/>
        <v>9.2000000000000011</v>
      </c>
      <c r="Z52" s="66"/>
      <c r="AA52" s="67">
        <f t="shared" si="15"/>
        <v>22.200000000000003</v>
      </c>
      <c r="AB52" s="56">
        <f t="shared" si="10"/>
        <v>45</v>
      </c>
    </row>
    <row r="53" spans="1:28" s="38" customFormat="1" hidden="1" x14ac:dyDescent="0.25">
      <c r="A53" s="37" t="s">
        <v>57</v>
      </c>
      <c r="B53" s="66">
        <f>VLOOKUP(A53,'[1]Кол-во опубликованных с ЭТП'!$B$4:$AF$65,31,0)</f>
        <v>8441</v>
      </c>
      <c r="C53" s="56">
        <f t="shared" si="0"/>
        <v>23</v>
      </c>
      <c r="D53" s="66"/>
      <c r="E53" s="67">
        <f t="shared" si="1"/>
        <v>4</v>
      </c>
      <c r="F53" s="68">
        <f>VLOOKUP(A53,'[1]Стоимость реализованного'!$B$7:$FW$65,177,0)</f>
        <v>5820.1322938000003</v>
      </c>
      <c r="G53" s="57">
        <f t="shared" si="11"/>
        <v>19</v>
      </c>
      <c r="H53" s="68"/>
      <c r="I53" s="69">
        <f t="shared" si="12"/>
        <v>8.2000000000000011</v>
      </c>
      <c r="J53" s="70">
        <f>VLOOKUP(A53,'[1]Стоимость реализованного'!$B$7:$GC$65,183,0)</f>
        <v>0.5692818013822406</v>
      </c>
      <c r="K53" s="56">
        <f t="shared" si="14"/>
        <v>13</v>
      </c>
      <c r="L53" s="66"/>
      <c r="M53" s="67">
        <f t="shared" si="2"/>
        <v>9.4</v>
      </c>
      <c r="N53" s="68">
        <f>VLOOKUP(A53,'[1]Кол-во лотов в сост-ся торгах'!$B$7:$FZ$65,177,0)</f>
        <v>1195</v>
      </c>
      <c r="O53" s="57">
        <f t="shared" si="3"/>
        <v>24</v>
      </c>
      <c r="P53" s="68"/>
      <c r="Q53" s="69">
        <f t="shared" si="4"/>
        <v>7</v>
      </c>
      <c r="R53" s="70">
        <f>VLOOKUP(A53,'[1]Кол-во лотов в сост-ся торгах'!$B$7:$FZ$65,180,0)</f>
        <v>0.14157090392133634</v>
      </c>
      <c r="S53" s="56">
        <f t="shared" si="5"/>
        <v>39</v>
      </c>
      <c r="T53" s="66"/>
      <c r="U53" s="67">
        <f t="shared" si="6"/>
        <v>2.1</v>
      </c>
      <c r="V53" s="76">
        <f>VLOOKUP(A53,'[1]Стоимость реализованного'!$B$7:$GC$65,180,0)</f>
        <v>4.8704035931380751</v>
      </c>
      <c r="W53" s="57">
        <f t="shared" si="7"/>
        <v>16</v>
      </c>
      <c r="X53" s="68"/>
      <c r="Y53" s="69">
        <f t="shared" si="8"/>
        <v>8.8000000000000007</v>
      </c>
      <c r="Z53" s="66"/>
      <c r="AA53" s="67">
        <f t="shared" si="15"/>
        <v>39.5</v>
      </c>
      <c r="AB53" s="56">
        <f t="shared" si="10"/>
        <v>13</v>
      </c>
    </row>
    <row r="54" spans="1:28" s="38" customFormat="1" hidden="1" x14ac:dyDescent="0.25">
      <c r="A54" s="37" t="s">
        <v>58</v>
      </c>
      <c r="B54" s="66">
        <f>VLOOKUP(A54,'[1]Кол-во опубликованных с ЭТП'!$B$4:$AF$65,31,0)</f>
        <v>71</v>
      </c>
      <c r="C54" s="56">
        <f t="shared" si="0"/>
        <v>53</v>
      </c>
      <c r="D54" s="66"/>
      <c r="E54" s="67">
        <f t="shared" si="1"/>
        <v>1</v>
      </c>
      <c r="F54" s="68">
        <f>VLOOKUP(A54,'[1]Стоимость реализованного'!$B$7:$FW$65,177,0)</f>
        <v>104.03256324000002</v>
      </c>
      <c r="G54" s="57">
        <f t="shared" si="11"/>
        <v>49</v>
      </c>
      <c r="H54" s="68"/>
      <c r="I54" s="69">
        <f t="shared" si="12"/>
        <v>2.2000000000000002</v>
      </c>
      <c r="J54" s="70">
        <f>VLOOKUP(A54,'[1]Стоимость реализованного'!$B$7:$GC$65,183,0)</f>
        <v>8.2498976085317033E-2</v>
      </c>
      <c r="K54" s="56">
        <f t="shared" si="14"/>
        <v>58</v>
      </c>
      <c r="L54" s="66"/>
      <c r="M54" s="67">
        <f t="shared" si="2"/>
        <v>0.4</v>
      </c>
      <c r="N54" s="68">
        <f>VLOOKUP(A54,'[1]Кол-во лотов в сост-ся торгах'!$B$7:$FZ$65,177,0)</f>
        <v>15</v>
      </c>
      <c r="O54" s="57">
        <f t="shared" si="3"/>
        <v>51</v>
      </c>
      <c r="P54" s="68"/>
      <c r="Q54" s="69">
        <f t="shared" si="4"/>
        <v>1.8</v>
      </c>
      <c r="R54" s="70">
        <f>VLOOKUP(A54,'[1]Кол-во лотов в сост-ся торгах'!$B$7:$FZ$65,180,0)</f>
        <v>0.21126760563380281</v>
      </c>
      <c r="S54" s="56">
        <f t="shared" si="5"/>
        <v>22</v>
      </c>
      <c r="T54" s="66"/>
      <c r="U54" s="67">
        <f t="shared" si="6"/>
        <v>3.8000000000000003</v>
      </c>
      <c r="V54" s="76">
        <f>VLOOKUP(A54,'[1]Стоимость реализованного'!$B$7:$GC$65,180,0)</f>
        <v>6.9355042160000009</v>
      </c>
      <c r="W54" s="57">
        <f t="shared" si="7"/>
        <v>11</v>
      </c>
      <c r="X54" s="68"/>
      <c r="Y54" s="69">
        <f t="shared" si="8"/>
        <v>9.8000000000000007</v>
      </c>
      <c r="Z54" s="66"/>
      <c r="AA54" s="67">
        <f t="shared" si="15"/>
        <v>19</v>
      </c>
      <c r="AB54" s="56">
        <f t="shared" si="10"/>
        <v>52</v>
      </c>
    </row>
    <row r="55" spans="1:28" s="38" customFormat="1" hidden="1" x14ac:dyDescent="0.25">
      <c r="A55" s="37" t="s">
        <v>59</v>
      </c>
      <c r="B55" s="66">
        <f>VLOOKUP(A55,'[1]Кол-во опубликованных с ЭТП'!$B$4:$AF$65,31,0)</f>
        <v>109</v>
      </c>
      <c r="C55" s="56">
        <f t="shared" si="0"/>
        <v>51</v>
      </c>
      <c r="D55" s="66"/>
      <c r="E55" s="67">
        <f t="shared" si="1"/>
        <v>1.2000000000000002</v>
      </c>
      <c r="F55" s="68">
        <f>VLOOKUP(A55,'[1]Стоимость реализованного'!$B$7:$FW$65,177,0)</f>
        <v>168.72665047000001</v>
      </c>
      <c r="G55" s="57">
        <f t="shared" si="11"/>
        <v>46</v>
      </c>
      <c r="H55" s="68"/>
      <c r="I55" s="69">
        <f t="shared" si="12"/>
        <v>2.8000000000000003</v>
      </c>
      <c r="J55" s="70">
        <f>VLOOKUP(A55,'[1]Стоимость реализованного'!$B$7:$GC$65,183,0)</f>
        <v>0.27420284404269468</v>
      </c>
      <c r="K55" s="56">
        <f t="shared" si="14"/>
        <v>43</v>
      </c>
      <c r="L55" s="66"/>
      <c r="M55" s="67">
        <f t="shared" si="2"/>
        <v>3.4000000000000004</v>
      </c>
      <c r="N55" s="68">
        <f>VLOOKUP(A55,'[1]Кол-во лотов в сост-ся торгах'!$B$7:$FZ$65,177,0)</f>
        <v>13</v>
      </c>
      <c r="O55" s="57">
        <f t="shared" si="3"/>
        <v>52</v>
      </c>
      <c r="P55" s="68"/>
      <c r="Q55" s="69">
        <f t="shared" si="4"/>
        <v>1.6</v>
      </c>
      <c r="R55" s="70">
        <f>VLOOKUP(A55,'[1]Кол-во лотов в сост-ся торгах'!$B$7:$FZ$65,180,0)</f>
        <v>0.11926605504587157</v>
      </c>
      <c r="S55" s="56">
        <f t="shared" si="5"/>
        <v>43</v>
      </c>
      <c r="T55" s="66"/>
      <c r="U55" s="67">
        <f t="shared" si="6"/>
        <v>1.7000000000000002</v>
      </c>
      <c r="V55" s="76">
        <f>VLOOKUP(A55,'[1]Стоимость реализованного'!$B$7:$GC$65,180,0)</f>
        <v>12.978973113076924</v>
      </c>
      <c r="W55" s="57">
        <f t="shared" si="7"/>
        <v>6</v>
      </c>
      <c r="X55" s="68"/>
      <c r="Y55" s="69">
        <f t="shared" si="8"/>
        <v>10.8</v>
      </c>
      <c r="Z55" s="66"/>
      <c r="AA55" s="67">
        <f t="shared" si="15"/>
        <v>21.5</v>
      </c>
      <c r="AB55" s="56">
        <f t="shared" si="10"/>
        <v>47</v>
      </c>
    </row>
    <row r="56" spans="1:28" s="38" customFormat="1" hidden="1" x14ac:dyDescent="0.25">
      <c r="A56" s="37" t="s">
        <v>60</v>
      </c>
      <c r="B56" s="66">
        <f>VLOOKUP(A56,'[1]Кол-во опубликованных с ЭТП'!$B$4:$AF$65,31,0)</f>
        <v>244</v>
      </c>
      <c r="C56" s="56">
        <f t="shared" si="0"/>
        <v>48</v>
      </c>
      <c r="D56" s="66"/>
      <c r="E56" s="67">
        <f t="shared" si="1"/>
        <v>1.5</v>
      </c>
      <c r="F56" s="68">
        <f>VLOOKUP(A56,'[1]Стоимость реализованного'!$B$7:$FW$65,177,0)</f>
        <v>140.58342167000001</v>
      </c>
      <c r="G56" s="57">
        <f t="shared" si="11"/>
        <v>48</v>
      </c>
      <c r="H56" s="68"/>
      <c r="I56" s="69">
        <f t="shared" si="12"/>
        <v>2.4000000000000004</v>
      </c>
      <c r="J56" s="70">
        <f>VLOOKUP(A56,'[1]Стоимость реализованного'!$B$7:$GC$65,183,0)</f>
        <v>0.86813104929870444</v>
      </c>
      <c r="K56" s="56">
        <f t="shared" si="14"/>
        <v>6</v>
      </c>
      <c r="L56" s="66"/>
      <c r="M56" s="67">
        <f t="shared" si="2"/>
        <v>10.8</v>
      </c>
      <c r="N56" s="68">
        <f>VLOOKUP(A56,'[1]Кол-во лотов в сост-ся торгах'!$B$7:$FZ$65,177,0)</f>
        <v>23</v>
      </c>
      <c r="O56" s="57">
        <f t="shared" si="3"/>
        <v>48</v>
      </c>
      <c r="P56" s="68"/>
      <c r="Q56" s="69">
        <f t="shared" si="4"/>
        <v>2.4000000000000004</v>
      </c>
      <c r="R56" s="70">
        <f>VLOOKUP(A56,'[1]Кол-во лотов в сост-ся торгах'!$B$7:$FZ$65,180,0)</f>
        <v>9.4262295081967207E-2</v>
      </c>
      <c r="S56" s="56">
        <f t="shared" si="5"/>
        <v>47</v>
      </c>
      <c r="T56" s="66"/>
      <c r="U56" s="67">
        <f t="shared" si="6"/>
        <v>1.3</v>
      </c>
      <c r="V56" s="76">
        <f>VLOOKUP(A56,'[1]Стоимость реализованного'!$B$7:$GC$65,180,0)</f>
        <v>6.1123226813043479</v>
      </c>
      <c r="W56" s="57">
        <f t="shared" si="7"/>
        <v>12</v>
      </c>
      <c r="X56" s="68"/>
      <c r="Y56" s="69">
        <f t="shared" si="8"/>
        <v>9.6000000000000014</v>
      </c>
      <c r="Z56" s="66"/>
      <c r="AA56" s="67">
        <f t="shared" si="15"/>
        <v>28.000000000000004</v>
      </c>
      <c r="AB56" s="56">
        <f t="shared" si="10"/>
        <v>34</v>
      </c>
    </row>
    <row r="57" spans="1:28" s="38" customFormat="1" x14ac:dyDescent="0.25">
      <c r="A57" s="39" t="s">
        <v>61</v>
      </c>
      <c r="B57" s="66">
        <f>VLOOKUP(A57,'[1]Кол-во опубликованных с ЭТП'!$B$4:$AF$65,31,0)</f>
        <v>3849</v>
      </c>
      <c r="C57" s="56">
        <f t="shared" si="0"/>
        <v>33</v>
      </c>
      <c r="D57" s="66"/>
      <c r="E57" s="67">
        <f t="shared" si="1"/>
        <v>3</v>
      </c>
      <c r="F57" s="68">
        <f>VLOOKUP(A57,'[1]Стоимость реализованного'!$B$7:$FW$65,177,0)</f>
        <v>10866.323453590003</v>
      </c>
      <c r="G57" s="57">
        <f t="shared" si="11"/>
        <v>12</v>
      </c>
      <c r="H57" s="68"/>
      <c r="I57" s="69">
        <f t="shared" si="12"/>
        <v>9.6000000000000014</v>
      </c>
      <c r="J57" s="70">
        <f>VLOOKUP(A57,'[1]Стоимость реализованного'!$B$7:$GC$65,183,0)</f>
        <v>0.56759368622121342</v>
      </c>
      <c r="K57" s="56">
        <f t="shared" si="14"/>
        <v>14</v>
      </c>
      <c r="L57" s="66"/>
      <c r="M57" s="67">
        <f t="shared" si="2"/>
        <v>9.2000000000000011</v>
      </c>
      <c r="N57" s="68">
        <f>VLOOKUP(A57,'[1]Кол-во лотов в сост-ся торгах'!$B$7:$FZ$65,177,0)</f>
        <v>904</v>
      </c>
      <c r="O57" s="57">
        <f t="shared" si="3"/>
        <v>30</v>
      </c>
      <c r="P57" s="68"/>
      <c r="Q57" s="69">
        <f t="shared" si="4"/>
        <v>6</v>
      </c>
      <c r="R57" s="70">
        <f>VLOOKUP(A57,'[1]Кол-во лотов в сост-ся торгах'!$B$7:$FZ$65,180,0)</f>
        <v>0.23486619901273059</v>
      </c>
      <c r="S57" s="56">
        <f t="shared" si="5"/>
        <v>13</v>
      </c>
      <c r="T57" s="66"/>
      <c r="U57" s="67">
        <f t="shared" si="6"/>
        <v>4.7</v>
      </c>
      <c r="V57" s="76">
        <f>VLOOKUP(A57,'[1]Стоимость реализованного'!$B$7:$GC$65,180,0)</f>
        <v>12.020269307068586</v>
      </c>
      <c r="W57" s="57">
        <f t="shared" si="7"/>
        <v>8</v>
      </c>
      <c r="X57" s="68"/>
      <c r="Y57" s="69">
        <f t="shared" si="8"/>
        <v>10.4</v>
      </c>
      <c r="Z57" s="66"/>
      <c r="AA57" s="67">
        <f t="shared" si="15"/>
        <v>42.900000000000006</v>
      </c>
      <c r="AB57" s="56">
        <f t="shared" si="10"/>
        <v>7</v>
      </c>
    </row>
    <row r="58" spans="1:28" s="38" customFormat="1" x14ac:dyDescent="0.25">
      <c r="A58" s="37" t="s">
        <v>62</v>
      </c>
      <c r="B58" s="66">
        <f>VLOOKUP(A58,'[1]Кол-во опубликованных с ЭТП'!$B$4:$AF$65,31,0)</f>
        <v>1292</v>
      </c>
      <c r="C58" s="56">
        <f t="shared" si="0"/>
        <v>40</v>
      </c>
      <c r="D58" s="66"/>
      <c r="E58" s="67">
        <f t="shared" si="1"/>
        <v>2.3000000000000003</v>
      </c>
      <c r="F58" s="68">
        <f>VLOOKUP(A58,'[1]Стоимость реализованного'!$B$7:$FW$65,177,0)</f>
        <v>13024.917502859998</v>
      </c>
      <c r="G58" s="57">
        <f t="shared" si="11"/>
        <v>11</v>
      </c>
      <c r="H58" s="68"/>
      <c r="I58" s="69">
        <f t="shared" si="12"/>
        <v>9.8000000000000007</v>
      </c>
      <c r="J58" s="70">
        <f>VLOOKUP(A58,'[1]Стоимость реализованного'!$B$7:$GC$65,183,0)</f>
        <v>0.5346025451289359</v>
      </c>
      <c r="K58" s="56">
        <f t="shared" si="14"/>
        <v>19</v>
      </c>
      <c r="L58" s="66"/>
      <c r="M58" s="67">
        <f t="shared" si="2"/>
        <v>8.2000000000000011</v>
      </c>
      <c r="N58" s="68">
        <f>VLOOKUP(A58,'[1]Кол-во лотов в сост-ся торгах'!$B$7:$FZ$65,177,0)</f>
        <v>431</v>
      </c>
      <c r="O58" s="57">
        <f t="shared" si="3"/>
        <v>35</v>
      </c>
      <c r="P58" s="68"/>
      <c r="Q58" s="69">
        <f t="shared" si="4"/>
        <v>5</v>
      </c>
      <c r="R58" s="70">
        <f>VLOOKUP(A58,'[1]Кол-во лотов в сост-ся торгах'!$B$7:$FZ$65,180,0)</f>
        <v>0.33359133126934987</v>
      </c>
      <c r="S58" s="56">
        <f t="shared" si="5"/>
        <v>5</v>
      </c>
      <c r="T58" s="66"/>
      <c r="U58" s="67">
        <f t="shared" si="6"/>
        <v>5.5</v>
      </c>
      <c r="V58" s="76">
        <f>VLOOKUP(A58,'[1]Стоимость реализованного'!$B$7:$GC$65,180,0)</f>
        <v>30.220226224733175</v>
      </c>
      <c r="W58" s="57">
        <f t="shared" si="7"/>
        <v>3</v>
      </c>
      <c r="X58" s="68"/>
      <c r="Y58" s="69">
        <f t="shared" si="8"/>
        <v>11.4</v>
      </c>
      <c r="Z58" s="66"/>
      <c r="AA58" s="67">
        <f t="shared" si="15"/>
        <v>42.2</v>
      </c>
      <c r="AB58" s="56">
        <f t="shared" si="10"/>
        <v>8</v>
      </c>
    </row>
    <row r="59" spans="1:28" s="38" customFormat="1" x14ac:dyDescent="0.25">
      <c r="A59" s="39" t="s">
        <v>63</v>
      </c>
      <c r="B59" s="66">
        <f>VLOOKUP(A59,'[1]Кол-во опубликованных с ЭТП'!$B$4:$AF$65,31,0)</f>
        <v>15364</v>
      </c>
      <c r="C59" s="56">
        <f t="shared" si="0"/>
        <v>15</v>
      </c>
      <c r="D59" s="66"/>
      <c r="E59" s="67">
        <f t="shared" si="1"/>
        <v>4.8000000000000007</v>
      </c>
      <c r="F59" s="68">
        <f>VLOOKUP(A59,'[1]Стоимость реализованного'!$B$7:$FW$65,177,0)</f>
        <v>213202.97894516998</v>
      </c>
      <c r="G59" s="57">
        <f t="shared" si="11"/>
        <v>1</v>
      </c>
      <c r="H59" s="68"/>
      <c r="I59" s="69">
        <f t="shared" si="12"/>
        <v>11.8</v>
      </c>
      <c r="J59" s="70">
        <f>VLOOKUP(A59,'[1]Стоимость реализованного'!$B$7:$GC$65,183,0)</f>
        <v>0.86942326794305202</v>
      </c>
      <c r="K59" s="56">
        <f t="shared" si="14"/>
        <v>5</v>
      </c>
      <c r="L59" s="66"/>
      <c r="M59" s="67">
        <f t="shared" si="2"/>
        <v>11</v>
      </c>
      <c r="N59" s="68">
        <f>VLOOKUP(A59,'[1]Кол-во лотов в сост-ся торгах'!$B$7:$FZ$65,177,0)</f>
        <v>3278</v>
      </c>
      <c r="O59" s="57">
        <f t="shared" si="3"/>
        <v>12</v>
      </c>
      <c r="P59" s="68"/>
      <c r="Q59" s="69">
        <f t="shared" si="4"/>
        <v>9.6000000000000014</v>
      </c>
      <c r="R59" s="70">
        <f>VLOOKUP(A59,'[1]Кол-во лотов в сост-ся торгах'!$B$7:$FZ$65,180,0)</f>
        <v>0.21335589690184847</v>
      </c>
      <c r="S59" s="56">
        <f t="shared" si="5"/>
        <v>20</v>
      </c>
      <c r="T59" s="66"/>
      <c r="U59" s="67">
        <f t="shared" si="6"/>
        <v>4</v>
      </c>
      <c r="V59" s="76">
        <f>VLOOKUP(A59,'[1]Стоимость реализованного'!$B$7:$GC$65,180,0)</f>
        <v>65.040567097367287</v>
      </c>
      <c r="W59" s="57">
        <f t="shared" si="7"/>
        <v>1</v>
      </c>
      <c r="X59" s="68"/>
      <c r="Y59" s="69">
        <f t="shared" si="8"/>
        <v>11.8</v>
      </c>
      <c r="Z59" s="66"/>
      <c r="AA59" s="67">
        <f t="shared" si="15"/>
        <v>53</v>
      </c>
      <c r="AB59" s="56">
        <f t="shared" si="10"/>
        <v>1</v>
      </c>
    </row>
    <row r="60" spans="1:28" s="38" customFormat="1" hidden="1" x14ac:dyDescent="0.25">
      <c r="A60" s="37" t="s">
        <v>64</v>
      </c>
      <c r="B60" s="66">
        <f>VLOOKUP(A60,'[1]Кол-во опубликованных с ЭТП'!$B$4:$AF$65,31,0)</f>
        <v>6493</v>
      </c>
      <c r="C60" s="56">
        <f t="shared" si="0"/>
        <v>25</v>
      </c>
      <c r="D60" s="66"/>
      <c r="E60" s="67">
        <f t="shared" si="1"/>
        <v>3.8000000000000003</v>
      </c>
      <c r="F60" s="68">
        <f>VLOOKUP(A60,'[1]Стоимость реализованного'!$B$7:$FW$65,177,0)</f>
        <v>10111.700473620002</v>
      </c>
      <c r="G60" s="57">
        <f t="shared" si="11"/>
        <v>14</v>
      </c>
      <c r="H60" s="68"/>
      <c r="I60" s="69">
        <f t="shared" si="12"/>
        <v>9.2000000000000011</v>
      </c>
      <c r="J60" s="70">
        <f>VLOOKUP(A60,'[1]Стоимость реализованного'!$B$7:$GC$65,183,0)</f>
        <v>0.552899874150936</v>
      </c>
      <c r="K60" s="56">
        <f t="shared" si="14"/>
        <v>16</v>
      </c>
      <c r="L60" s="66"/>
      <c r="M60" s="67">
        <f t="shared" si="2"/>
        <v>8.8000000000000007</v>
      </c>
      <c r="N60" s="68">
        <f>VLOOKUP(A60,'[1]Кол-во лотов в сост-ся торгах'!$B$7:$FZ$65,177,0)</f>
        <v>1116</v>
      </c>
      <c r="O60" s="57">
        <f t="shared" si="3"/>
        <v>27</v>
      </c>
      <c r="P60" s="68"/>
      <c r="Q60" s="69">
        <f t="shared" si="4"/>
        <v>6.6000000000000005</v>
      </c>
      <c r="R60" s="70">
        <f>VLOOKUP(A60,'[1]Кол-во лотов в сост-ся торгах'!$B$7:$FZ$65,180,0)</f>
        <v>0.17187740643770213</v>
      </c>
      <c r="S60" s="56">
        <f t="shared" si="5"/>
        <v>34</v>
      </c>
      <c r="T60" s="66"/>
      <c r="U60" s="67">
        <f t="shared" si="6"/>
        <v>2.6</v>
      </c>
      <c r="V60" s="76">
        <f>VLOOKUP(A60,'[1]Стоимость реализованного'!$B$7:$GC$65,180,0)</f>
        <v>9.0606635068279591</v>
      </c>
      <c r="W60" s="57">
        <f t="shared" si="7"/>
        <v>10</v>
      </c>
      <c r="X60" s="68"/>
      <c r="Y60" s="69">
        <f t="shared" si="8"/>
        <v>10</v>
      </c>
      <c r="Z60" s="66"/>
      <c r="AA60" s="67">
        <f t="shared" si="15"/>
        <v>41.000000000000007</v>
      </c>
      <c r="AB60" s="56">
        <f t="shared" si="10"/>
        <v>11</v>
      </c>
    </row>
    <row r="61" spans="1:28" s="38" customFormat="1" hidden="1" x14ac:dyDescent="0.25">
      <c r="A61" s="37" t="s">
        <v>65</v>
      </c>
      <c r="B61" s="66">
        <f>VLOOKUP(A61,'[1]Кол-во опубликованных с ЭТП'!$B$4:$AF$65,31,0)</f>
        <v>371</v>
      </c>
      <c r="C61" s="56">
        <f t="shared" si="0"/>
        <v>45</v>
      </c>
      <c r="D61" s="66"/>
      <c r="E61" s="67">
        <f t="shared" si="1"/>
        <v>1.8</v>
      </c>
      <c r="F61" s="68">
        <f>VLOOKUP(A61,'[1]Стоимость реализованного'!$B$7:$FW$65,177,0)</f>
        <v>23.97659805</v>
      </c>
      <c r="G61" s="57">
        <f t="shared" si="11"/>
        <v>53</v>
      </c>
      <c r="H61" s="68"/>
      <c r="I61" s="69">
        <f t="shared" si="12"/>
        <v>1.4000000000000001</v>
      </c>
      <c r="J61" s="70">
        <f>VLOOKUP(A61,'[1]Стоимость реализованного'!$B$7:$GC$65,183,0)</f>
        <v>0.17645415672195741</v>
      </c>
      <c r="K61" s="56">
        <f t="shared" si="14"/>
        <v>51</v>
      </c>
      <c r="L61" s="66"/>
      <c r="M61" s="67">
        <f t="shared" si="2"/>
        <v>1.8</v>
      </c>
      <c r="N61" s="68">
        <f>VLOOKUP(A61,'[1]Кол-во лотов в сост-ся торгах'!$B$7:$FZ$65,177,0)</f>
        <v>2</v>
      </c>
      <c r="O61" s="57">
        <f t="shared" si="3"/>
        <v>56</v>
      </c>
      <c r="P61" s="68"/>
      <c r="Q61" s="69">
        <f t="shared" si="4"/>
        <v>0.4</v>
      </c>
      <c r="R61" s="70">
        <f>VLOOKUP(A61,'[1]Кол-во лотов в сост-ся торгах'!$B$7:$FZ$65,180,0)</f>
        <v>5.3908355795148251E-3</v>
      </c>
      <c r="S61" s="56">
        <f t="shared" si="5"/>
        <v>59</v>
      </c>
      <c r="T61" s="66"/>
      <c r="U61" s="67">
        <f t="shared" si="6"/>
        <v>0.1</v>
      </c>
      <c r="V61" s="76">
        <f>VLOOKUP(A61,'[1]Стоимость реализованного'!$B$7:$GC$65,180,0)</f>
        <v>11.988299025</v>
      </c>
      <c r="W61" s="57">
        <f t="shared" si="7"/>
        <v>9</v>
      </c>
      <c r="X61" s="68"/>
      <c r="Y61" s="69">
        <f t="shared" si="8"/>
        <v>10.200000000000001</v>
      </c>
      <c r="Z61" s="66"/>
      <c r="AA61" s="67">
        <f t="shared" si="15"/>
        <v>15.700000000000001</v>
      </c>
      <c r="AB61" s="56">
        <f t="shared" si="10"/>
        <v>54</v>
      </c>
    </row>
    <row r="62" spans="1:28" s="38" customFormat="1" hidden="1" x14ac:dyDescent="0.25">
      <c r="A62" s="37" t="s">
        <v>66</v>
      </c>
      <c r="B62" s="66">
        <f>VLOOKUP(A62,'[1]Кол-во опубликованных с ЭТП'!$B$4:$AF$65,31,0)</f>
        <v>1227</v>
      </c>
      <c r="C62" s="56">
        <f t="shared" si="0"/>
        <v>41</v>
      </c>
      <c r="D62" s="66"/>
      <c r="E62" s="67">
        <f t="shared" si="1"/>
        <v>2.2000000000000002</v>
      </c>
      <c r="F62" s="68">
        <f>VLOOKUP(A62,'[1]Стоимость реализованного'!$B$7:$FW$65,177,0)</f>
        <v>3945.7456199400012</v>
      </c>
      <c r="G62" s="57">
        <f t="shared" si="11"/>
        <v>25</v>
      </c>
      <c r="H62" s="68"/>
      <c r="I62" s="69">
        <f t="shared" si="12"/>
        <v>7</v>
      </c>
      <c r="J62" s="70">
        <f>VLOOKUP(A62,'[1]Стоимость реализованного'!$B$7:$GC$65,183,0)</f>
        <v>0.13172693320553286</v>
      </c>
      <c r="K62" s="56">
        <f t="shared" si="14"/>
        <v>54</v>
      </c>
      <c r="L62" s="66"/>
      <c r="M62" s="67">
        <f t="shared" si="2"/>
        <v>1.2000000000000002</v>
      </c>
      <c r="N62" s="68">
        <f>VLOOKUP(A62,'[1]Кол-во лотов в сост-ся торгах'!$B$7:$FZ$65,177,0)</f>
        <v>315</v>
      </c>
      <c r="O62" s="57">
        <f t="shared" si="3"/>
        <v>38</v>
      </c>
      <c r="P62" s="68"/>
      <c r="Q62" s="69">
        <f t="shared" si="4"/>
        <v>4.4000000000000004</v>
      </c>
      <c r="R62" s="70">
        <f>VLOOKUP(A62,'[1]Кол-во лотов в сост-ся торгах'!$B$7:$FZ$65,180,0)</f>
        <v>0.25672371638141811</v>
      </c>
      <c r="S62" s="56">
        <f t="shared" si="5"/>
        <v>10</v>
      </c>
      <c r="T62" s="66"/>
      <c r="U62" s="67">
        <f t="shared" si="6"/>
        <v>5</v>
      </c>
      <c r="V62" s="76">
        <f>VLOOKUP(A62,'[1]Стоимость реализованного'!$B$7:$GC$65,180,0)</f>
        <v>12.5261765712381</v>
      </c>
      <c r="W62" s="57">
        <f t="shared" si="7"/>
        <v>7</v>
      </c>
      <c r="X62" s="68"/>
      <c r="Y62" s="69">
        <f t="shared" si="8"/>
        <v>10.600000000000001</v>
      </c>
      <c r="Z62" s="66"/>
      <c r="AA62" s="67">
        <f t="shared" si="15"/>
        <v>30.4</v>
      </c>
      <c r="AB62" s="56">
        <f t="shared" si="10"/>
        <v>30</v>
      </c>
    </row>
    <row r="63" spans="1:28" s="38" customFormat="1" x14ac:dyDescent="0.25">
      <c r="A63" s="39" t="s">
        <v>67</v>
      </c>
      <c r="B63" s="66">
        <f>VLOOKUP(A63,'[1]Кол-во опубликованных с ЭТП'!$B$4:$AF$65,31,0)</f>
        <v>112279</v>
      </c>
      <c r="C63" s="56">
        <f t="shared" si="0"/>
        <v>4</v>
      </c>
      <c r="D63" s="66"/>
      <c r="E63" s="67">
        <f t="shared" si="1"/>
        <v>5.9</v>
      </c>
      <c r="F63" s="68">
        <f>VLOOKUP(A63,'[1]Стоимость реализованного'!$B$7:$FW$65,177,0)</f>
        <v>53386.935088220001</v>
      </c>
      <c r="G63" s="57">
        <f t="shared" si="11"/>
        <v>4</v>
      </c>
      <c r="H63" s="68"/>
      <c r="I63" s="69">
        <f t="shared" si="12"/>
        <v>11.200000000000001</v>
      </c>
      <c r="J63" s="70">
        <f>VLOOKUP(A63,'[1]Стоимость реализованного'!$B$7:$GC$65,183,0)</f>
        <v>0.53266095789363976</v>
      </c>
      <c r="K63" s="56">
        <f t="shared" si="14"/>
        <v>20</v>
      </c>
      <c r="L63" s="66"/>
      <c r="M63" s="67">
        <f t="shared" si="2"/>
        <v>8</v>
      </c>
      <c r="N63" s="68">
        <f>VLOOKUP(A63,'[1]Кол-во лотов в сост-ся торгах'!$B$7:$FZ$65,177,0)</f>
        <v>20370</v>
      </c>
      <c r="O63" s="57">
        <f t="shared" si="3"/>
        <v>3</v>
      </c>
      <c r="P63" s="68"/>
      <c r="Q63" s="69">
        <f t="shared" si="4"/>
        <v>11.4</v>
      </c>
      <c r="R63" s="70">
        <f>VLOOKUP(A63,'[1]Кол-во лотов в сост-ся торгах'!$B$7:$FZ$65,180,0)</f>
        <v>0.18142306219328636</v>
      </c>
      <c r="S63" s="56">
        <f t="shared" si="5"/>
        <v>31</v>
      </c>
      <c r="T63" s="66"/>
      <c r="U63" s="67">
        <f t="shared" si="6"/>
        <v>2.9000000000000004</v>
      </c>
      <c r="V63" s="76">
        <f>VLOOKUP(A63,'[1]Стоимость реализованного'!$B$7:$GC$65,180,0)</f>
        <v>2.620860829073147</v>
      </c>
      <c r="W63" s="57">
        <f t="shared" si="7"/>
        <v>33</v>
      </c>
      <c r="X63" s="68"/>
      <c r="Y63" s="69">
        <f t="shared" si="8"/>
        <v>5.4</v>
      </c>
      <c r="Z63" s="66"/>
      <c r="AA63" s="67">
        <f t="shared" si="15"/>
        <v>44.8</v>
      </c>
      <c r="AB63" s="56">
        <f t="shared" si="10"/>
        <v>4</v>
      </c>
    </row>
    <row r="64" spans="1:28" s="38" customFormat="1" hidden="1" x14ac:dyDescent="0.25">
      <c r="A64" s="37" t="s">
        <v>68</v>
      </c>
      <c r="B64" s="66">
        <f>VLOOKUP(A64,'[1]Кол-во опубликованных с ЭТП'!$B$4:$AF$65,31,0)</f>
        <v>1419</v>
      </c>
      <c r="C64" s="56">
        <f t="shared" si="0"/>
        <v>38</v>
      </c>
      <c r="D64" s="66"/>
      <c r="E64" s="67">
        <f t="shared" si="1"/>
        <v>2.5</v>
      </c>
      <c r="F64" s="68">
        <f>VLOOKUP(A64,'[1]Стоимость реализованного'!$B$7:$FW$65,177,0)</f>
        <v>3481.6164028499998</v>
      </c>
      <c r="G64" s="57">
        <f t="shared" si="11"/>
        <v>28</v>
      </c>
      <c r="H64" s="68"/>
      <c r="I64" s="69">
        <f t="shared" si="12"/>
        <v>6.4</v>
      </c>
      <c r="J64" s="70">
        <f>VLOOKUP(A64,'[1]Стоимость реализованного'!$B$7:$GC$65,183,0)</f>
        <v>0.42583150901141964</v>
      </c>
      <c r="K64" s="56">
        <f t="shared" si="14"/>
        <v>30</v>
      </c>
      <c r="L64" s="66"/>
      <c r="M64" s="67">
        <f t="shared" si="2"/>
        <v>6</v>
      </c>
      <c r="N64" s="68">
        <f>VLOOKUP(A64,'[1]Кол-во лотов в сост-ся торгах'!$B$7:$FZ$65,177,0)</f>
        <v>163</v>
      </c>
      <c r="O64" s="57">
        <f t="shared" si="3"/>
        <v>41</v>
      </c>
      <c r="P64" s="68"/>
      <c r="Q64" s="69">
        <f t="shared" si="4"/>
        <v>3.8000000000000003</v>
      </c>
      <c r="R64" s="70">
        <f>VLOOKUP(A64,'[1]Кол-во лотов в сост-ся торгах'!$B$7:$FZ$65,180,0)</f>
        <v>0.11486962649753348</v>
      </c>
      <c r="S64" s="56">
        <f t="shared" si="5"/>
        <v>44</v>
      </c>
      <c r="T64" s="66"/>
      <c r="U64" s="67">
        <f t="shared" si="6"/>
        <v>1.6</v>
      </c>
      <c r="V64" s="76">
        <f>VLOOKUP(A64,'[1]Стоимость реализованного'!$B$7:$GC$65,180,0)</f>
        <v>21.359609833435581</v>
      </c>
      <c r="W64" s="57">
        <f t="shared" si="7"/>
        <v>5</v>
      </c>
      <c r="X64" s="68"/>
      <c r="Y64" s="69">
        <f t="shared" si="8"/>
        <v>11</v>
      </c>
      <c r="Z64" s="66"/>
      <c r="AA64" s="67">
        <f t="shared" si="15"/>
        <v>31.3</v>
      </c>
      <c r="AB64" s="56">
        <f t="shared" si="10"/>
        <v>28</v>
      </c>
    </row>
    <row r="65" spans="1:28" s="38" customFormat="1" hidden="1" x14ac:dyDescent="0.25">
      <c r="A65" s="37" t="s">
        <v>69</v>
      </c>
      <c r="B65" s="66">
        <f>VLOOKUP(A65,'[1]Кол-во опубликованных с ЭТП'!$B$4:$AF$65,31,0)</f>
        <v>4</v>
      </c>
      <c r="C65" s="56">
        <f t="shared" si="0"/>
        <v>60</v>
      </c>
      <c r="D65" s="66"/>
      <c r="E65" s="67">
        <f t="shared" si="1"/>
        <v>0.30000000000000004</v>
      </c>
      <c r="F65" s="68">
        <f>VLOOKUP(A65,'[1]Стоимость реализованного'!$B$7:$FW$65,177,0)</f>
        <v>56.994605999999997</v>
      </c>
      <c r="G65" s="57">
        <f t="shared" si="11"/>
        <v>50</v>
      </c>
      <c r="H65" s="68"/>
      <c r="I65" s="69">
        <f t="shared" si="12"/>
        <v>2</v>
      </c>
      <c r="J65" s="70">
        <f>VLOOKUP(A65,'[1]Стоимость реализованного'!$B$7:$GC$65,183,0)</f>
        <v>1.9999999999999997E-2</v>
      </c>
      <c r="K65" s="56">
        <f t="shared" si="14"/>
        <v>59</v>
      </c>
      <c r="L65" s="66"/>
      <c r="M65" s="67">
        <f t="shared" si="2"/>
        <v>0.2</v>
      </c>
      <c r="N65" s="68">
        <f>VLOOKUP(A65,'[1]Кол-во лотов в сост-ся торгах'!$B$7:$FZ$65,177,0)</f>
        <v>1</v>
      </c>
      <c r="O65" s="57">
        <f t="shared" si="3"/>
        <v>59</v>
      </c>
      <c r="P65" s="68"/>
      <c r="Q65" s="69">
        <f t="shared" si="4"/>
        <v>0.2</v>
      </c>
      <c r="R65" s="70">
        <f>VLOOKUP(A65,'[1]Кол-во лотов в сост-ся торгах'!$B$7:$FZ$65,180,0)</f>
        <v>0.25</v>
      </c>
      <c r="S65" s="56">
        <f t="shared" si="5"/>
        <v>11</v>
      </c>
      <c r="T65" s="66"/>
      <c r="U65" s="67">
        <f t="shared" si="6"/>
        <v>4.9000000000000004</v>
      </c>
      <c r="V65" s="76">
        <f>VLOOKUP(A65,'[1]Стоимость реализованного'!$B$7:$GC$65,180,0)</f>
        <v>56.994605999999997</v>
      </c>
      <c r="W65" s="57">
        <f t="shared" si="7"/>
        <v>2</v>
      </c>
      <c r="X65" s="68"/>
      <c r="Y65" s="69">
        <f t="shared" si="8"/>
        <v>11.600000000000001</v>
      </c>
      <c r="Z65" s="66"/>
      <c r="AA65" s="67">
        <f t="shared" si="15"/>
        <v>19.200000000000003</v>
      </c>
      <c r="AB65" s="56">
        <f t="shared" si="10"/>
        <v>51</v>
      </c>
    </row>
    <row r="66" spans="1:28" s="38" customFormat="1" hidden="1" x14ac:dyDescent="0.25">
      <c r="A66" s="37" t="s">
        <v>70</v>
      </c>
      <c r="B66" s="66">
        <f>VLOOKUP(A66,'[1]Кол-во опубликованных с ЭТП'!$B$4:$AF$65,31,0)</f>
        <v>262</v>
      </c>
      <c r="C66" s="56">
        <f t="shared" si="0"/>
        <v>47</v>
      </c>
      <c r="D66" s="66"/>
      <c r="E66" s="67">
        <f t="shared" si="1"/>
        <v>1.6</v>
      </c>
      <c r="F66" s="68">
        <f>VLOOKUP(A66,'[1]Стоимость реализованного'!$B$7:$FW$65,177,0)</f>
        <v>1935.5926358799995</v>
      </c>
      <c r="G66" s="57">
        <f t="shared" si="11"/>
        <v>32</v>
      </c>
      <c r="H66" s="68"/>
      <c r="I66" s="69">
        <f t="shared" si="12"/>
        <v>5.6000000000000005</v>
      </c>
      <c r="J66" s="70">
        <f>VLOOKUP(A66,'[1]Стоимость реализованного'!$B$7:$GC$65,183,0)</f>
        <v>0.11016900498141903</v>
      </c>
      <c r="K66" s="56">
        <f t="shared" si="14"/>
        <v>57</v>
      </c>
      <c r="L66" s="66"/>
      <c r="M66" s="67">
        <f t="shared" si="2"/>
        <v>0.60000000000000009</v>
      </c>
      <c r="N66" s="68">
        <f>VLOOKUP(A66,'[1]Кол-во лотов в сост-ся торгах'!$B$7:$FZ$65,177,0)</f>
        <v>83</v>
      </c>
      <c r="O66" s="57">
        <f t="shared" si="3"/>
        <v>44</v>
      </c>
      <c r="P66" s="68"/>
      <c r="Q66" s="69">
        <f t="shared" si="4"/>
        <v>3.2</v>
      </c>
      <c r="R66" s="70">
        <f>VLOOKUP(A66,'[1]Кол-во лотов в сост-ся торгах'!$B$7:$FZ$65,180,0)</f>
        <v>0.31679389312977096</v>
      </c>
      <c r="S66" s="56">
        <f t="shared" si="5"/>
        <v>6</v>
      </c>
      <c r="T66" s="66"/>
      <c r="U66" s="67">
        <f t="shared" si="6"/>
        <v>5.4</v>
      </c>
      <c r="V66" s="76">
        <f>VLOOKUP(A66,'[1]Стоимость реализованного'!$B$7:$GC$65,180,0)</f>
        <v>23.320393203373488</v>
      </c>
      <c r="W66" s="57">
        <f t="shared" si="7"/>
        <v>4</v>
      </c>
      <c r="X66" s="68"/>
      <c r="Y66" s="69">
        <f t="shared" si="8"/>
        <v>11.200000000000001</v>
      </c>
      <c r="Z66" s="66"/>
      <c r="AA66" s="67">
        <f t="shared" si="15"/>
        <v>27.6</v>
      </c>
      <c r="AB66" s="56">
        <f t="shared" si="10"/>
        <v>35</v>
      </c>
    </row>
    <row r="67" spans="1:28" s="41" customFormat="1" hidden="1" x14ac:dyDescent="0.25">
      <c r="A67" s="40" t="s">
        <v>81</v>
      </c>
      <c r="B67" s="71">
        <f>VLOOKUP(A67,'[1]Кол-во опубликованных с ЭТП'!$B$4:$AF$65,31,0)</f>
        <v>19</v>
      </c>
      <c r="C67" s="58">
        <f t="shared" si="0"/>
        <v>58</v>
      </c>
      <c r="D67" s="71"/>
      <c r="E67" s="72">
        <f t="shared" si="1"/>
        <v>0.5</v>
      </c>
      <c r="F67" s="73">
        <f>VLOOKUP(A67,'[1]Стоимость реализованного'!$B$7:$FW$65,177,0)</f>
        <v>1.3321000000000001</v>
      </c>
      <c r="G67" s="59">
        <f t="shared" si="11"/>
        <v>57</v>
      </c>
      <c r="H67" s="73"/>
      <c r="I67" s="74">
        <f t="shared" si="12"/>
        <v>0.60000000000000009</v>
      </c>
      <c r="J67" s="75">
        <f>VLOOKUP(A67,'[1]Стоимость реализованного'!$B$7:$GC$65,183,0)</f>
        <v>0.49337037037037035</v>
      </c>
      <c r="K67" s="58">
        <f t="shared" si="14"/>
        <v>23</v>
      </c>
      <c r="L67" s="71"/>
      <c r="M67" s="72">
        <f t="shared" si="2"/>
        <v>7.4</v>
      </c>
      <c r="N67" s="73">
        <f>VLOOKUP(A67,'[1]Кол-во лотов в сост-ся торгах'!$B$7:$FZ$65,177,0)</f>
        <v>2</v>
      </c>
      <c r="O67" s="59">
        <f t="shared" si="3"/>
        <v>56</v>
      </c>
      <c r="P67" s="73"/>
      <c r="Q67" s="74">
        <f t="shared" si="4"/>
        <v>0.4</v>
      </c>
      <c r="R67" s="75">
        <f>VLOOKUP(A67,'[1]Кол-во лотов в сост-ся торгах'!$B$7:$FZ$65,180,0)</f>
        <v>0.10526315789473684</v>
      </c>
      <c r="S67" s="58">
        <f t="shared" si="5"/>
        <v>45</v>
      </c>
      <c r="T67" s="71"/>
      <c r="U67" s="72">
        <f>IFERROR(RANK(S67,$S$6:$S$67)*$T$4,0)</f>
        <v>1.5</v>
      </c>
      <c r="V67" s="77">
        <f>VLOOKUP(A67,'[1]Стоимость реализованного'!$B$7:$GC$65,180,0)</f>
        <v>0.66605000000000003</v>
      </c>
      <c r="W67" s="59">
        <f t="shared" si="7"/>
        <v>54</v>
      </c>
      <c r="X67" s="73"/>
      <c r="Y67" s="74">
        <f t="shared" si="8"/>
        <v>1.2000000000000002</v>
      </c>
      <c r="Z67" s="71"/>
      <c r="AA67" s="72">
        <f t="shared" si="15"/>
        <v>11.600000000000001</v>
      </c>
      <c r="AB67" s="58">
        <f t="shared" si="10"/>
        <v>58</v>
      </c>
    </row>
  </sheetData>
  <autoFilter ref="A5:AB67" xr:uid="{00000000-0009-0000-0000-000000000000}">
    <filterColumn colId="27">
      <filters>
        <filter val="1"/>
        <filter val="10"/>
        <filter val="2"/>
        <filter val="3"/>
        <filter val="4"/>
        <filter val="5"/>
        <filter val="6"/>
        <filter val="7"/>
        <filter val="8"/>
        <filter val="9"/>
      </filters>
    </filterColumn>
  </autoFilter>
  <mergeCells count="7">
    <mergeCell ref="Z2:AB2"/>
    <mergeCell ref="B2:E2"/>
    <mergeCell ref="F2:I2"/>
    <mergeCell ref="J2:M2"/>
    <mergeCell ref="N2:Q2"/>
    <mergeCell ref="R2:U2"/>
    <mergeCell ref="V2:Y2"/>
  </mergeCells>
  <pageMargins left="0.11811023622047245" right="0.11811023622047245" top="0.15748031496062992" bottom="0.19685039370078741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"/>
  <sheetViews>
    <sheetView showGridLines="0" tabSelected="1" zoomScale="145" zoomScaleNormal="145" workbookViewId="0">
      <selection activeCell="C13" sqref="C13"/>
    </sheetView>
  </sheetViews>
  <sheetFormatPr defaultColWidth="8.85546875" defaultRowHeight="12.75" x14ac:dyDescent="0.25"/>
  <cols>
    <col min="1" max="1" width="8.42578125" style="3" bestFit="1" customWidth="1"/>
    <col min="2" max="2" width="9.42578125" style="3" customWidth="1"/>
    <col min="3" max="3" width="67.42578125" style="27" bestFit="1" customWidth="1"/>
    <col min="4" max="4" width="3.140625" style="3" bestFit="1" customWidth="1"/>
    <col min="5" max="5" width="9.5703125" style="3" customWidth="1"/>
    <col min="6" max="6" width="3.140625" style="3" bestFit="1" customWidth="1"/>
    <col min="7" max="7" width="10.5703125" style="3" customWidth="1"/>
    <col min="8" max="8" width="3.140625" style="3" bestFit="1" customWidth="1"/>
    <col min="9" max="9" width="8.42578125" style="3" customWidth="1"/>
    <col min="10" max="10" width="3.140625" style="3" bestFit="1" customWidth="1"/>
    <col min="11" max="11" width="10.5703125" style="3" customWidth="1"/>
    <col min="12" max="12" width="3.140625" style="3" bestFit="1" customWidth="1"/>
    <col min="13" max="13" width="10.42578125" style="3" customWidth="1"/>
    <col min="14" max="14" width="3.140625" style="3" bestFit="1" customWidth="1"/>
    <col min="15" max="15" width="8.42578125" style="3" customWidth="1"/>
    <col min="16" max="16384" width="8.85546875" style="3"/>
  </cols>
  <sheetData>
    <row r="1" spans="1:15" ht="16.5" x14ac:dyDescent="0.25">
      <c r="A1" s="81" t="s">
        <v>86</v>
      </c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5.5" x14ac:dyDescent="0.25">
      <c r="A2" s="4" t="s">
        <v>9</v>
      </c>
      <c r="B2" s="5" t="s">
        <v>71</v>
      </c>
      <c r="C2" s="6" t="s">
        <v>8</v>
      </c>
      <c r="D2" s="7" t="s">
        <v>72</v>
      </c>
      <c r="E2" s="8" t="s">
        <v>9</v>
      </c>
      <c r="F2" s="7" t="s">
        <v>72</v>
      </c>
      <c r="G2" s="8" t="s">
        <v>9</v>
      </c>
      <c r="H2" s="7" t="s">
        <v>72</v>
      </c>
      <c r="I2" s="8" t="s">
        <v>9</v>
      </c>
      <c r="J2" s="7" t="s">
        <v>72</v>
      </c>
      <c r="K2" s="8" t="s">
        <v>9</v>
      </c>
      <c r="L2" s="7" t="s">
        <v>72</v>
      </c>
      <c r="M2" s="8" t="s">
        <v>9</v>
      </c>
      <c r="N2" s="7" t="s">
        <v>72</v>
      </c>
      <c r="O2" s="9" t="s">
        <v>9</v>
      </c>
    </row>
    <row r="3" spans="1:15" ht="41.45" customHeight="1" x14ac:dyDescent="0.25">
      <c r="A3" s="10" t="s">
        <v>7</v>
      </c>
      <c r="B3" s="11" t="s">
        <v>1</v>
      </c>
      <c r="C3" s="12"/>
      <c r="D3" s="13"/>
      <c r="E3" s="14" t="s">
        <v>0</v>
      </c>
      <c r="F3" s="13"/>
      <c r="G3" s="14" t="s">
        <v>3</v>
      </c>
      <c r="H3" s="13"/>
      <c r="I3" s="14" t="s">
        <v>83</v>
      </c>
      <c r="J3" s="13"/>
      <c r="K3" s="14" t="s">
        <v>4</v>
      </c>
      <c r="L3" s="13"/>
      <c r="M3" s="14" t="s">
        <v>73</v>
      </c>
      <c r="N3" s="13"/>
      <c r="O3" s="15" t="s">
        <v>6</v>
      </c>
    </row>
    <row r="4" spans="1:15" x14ac:dyDescent="0.25">
      <c r="A4" s="16">
        <f>VLOOKUP(C4,'Рейтинг ЭТП'!A:AA,27,0)</f>
        <v>53</v>
      </c>
      <c r="B4" s="17">
        <f>VLOOKUP(C4,'Рейтинг ЭТП'!A:AB,28,0)</f>
        <v>1</v>
      </c>
      <c r="C4" s="21" t="s">
        <v>63</v>
      </c>
      <c r="D4" s="18">
        <v>0.1</v>
      </c>
      <c r="E4" s="50">
        <f>VLOOKUP(C4,'Рейтинг ЭТП'!A:E,5,0)</f>
        <v>4.8000000000000007</v>
      </c>
      <c r="F4" s="18">
        <v>0.2</v>
      </c>
      <c r="G4" s="50">
        <f>VLOOKUP(C4,'Рейтинг ЭТП'!A:I,9,0)</f>
        <v>11.8</v>
      </c>
      <c r="H4" s="18">
        <v>0.2</v>
      </c>
      <c r="I4" s="50">
        <f>VLOOKUP(C4,'Рейтинг ЭТП'!A:M,13,0)</f>
        <v>11</v>
      </c>
      <c r="J4" s="18">
        <v>0.2</v>
      </c>
      <c r="K4" s="50">
        <f>VLOOKUP(C4,'Рейтинг ЭТП'!A:Q,17,0)</f>
        <v>9.6000000000000014</v>
      </c>
      <c r="L4" s="18">
        <v>0.1</v>
      </c>
      <c r="M4" s="50">
        <f>VLOOKUP(C4,'Рейтинг ЭТП'!A:U,21,0)</f>
        <v>4</v>
      </c>
      <c r="N4" s="18">
        <v>0.2</v>
      </c>
      <c r="O4" s="50">
        <f>VLOOKUP(C4,'Рейтинг ЭТП'!A:Y,25,0)</f>
        <v>11.8</v>
      </c>
    </row>
    <row r="5" spans="1:15" x14ac:dyDescent="0.25">
      <c r="A5" s="19">
        <f>VLOOKUP(C5,'Рейтинг ЭТП'!A:AA,27,0)</f>
        <v>50.7</v>
      </c>
      <c r="B5" s="20">
        <f>VLOOKUP(C5,'Рейтинг ЭТП'!A:AB,28,0)</f>
        <v>2</v>
      </c>
      <c r="C5" s="21" t="s">
        <v>42</v>
      </c>
      <c r="D5" s="22">
        <v>0.1</v>
      </c>
      <c r="E5" s="51">
        <f>VLOOKUP(C5,'Рейтинг ЭТП'!A:E,5,0)</f>
        <v>6</v>
      </c>
      <c r="F5" s="22">
        <v>0.2</v>
      </c>
      <c r="G5" s="51">
        <f>VLOOKUP(C5,'Рейтинг ЭТП'!A:I,9,0)</f>
        <v>11.600000000000001</v>
      </c>
      <c r="H5" s="22">
        <v>0.2</v>
      </c>
      <c r="I5" s="51">
        <f>VLOOKUP(C5,'Рейтинг ЭТП'!A:M,13,0)</f>
        <v>10.600000000000001</v>
      </c>
      <c r="J5" s="22">
        <v>0.2</v>
      </c>
      <c r="K5" s="51">
        <f>VLOOKUP(C5,'Рейтинг ЭТП'!A:Q,17,0)</f>
        <v>11.8</v>
      </c>
      <c r="L5" s="22">
        <v>0.1</v>
      </c>
      <c r="M5" s="51">
        <f>VLOOKUP(C5,'Рейтинг ЭТП'!A:U,21,0)</f>
        <v>3.7</v>
      </c>
      <c r="N5" s="22">
        <v>0.2</v>
      </c>
      <c r="O5" s="51">
        <f>VLOOKUP(C5,'Рейтинг ЭТП'!A:Y,25,0)</f>
        <v>7</v>
      </c>
    </row>
    <row r="6" spans="1:15" x14ac:dyDescent="0.25">
      <c r="A6" s="19">
        <f>VLOOKUP(C6,'Рейтинг ЭТП'!A:AA,27,0)</f>
        <v>49.2</v>
      </c>
      <c r="B6" s="20">
        <f>VLOOKUP(C6,'Рейтинг ЭТП'!A:AB,28,0)</f>
        <v>3</v>
      </c>
      <c r="C6" s="21" t="s">
        <v>54</v>
      </c>
      <c r="D6" s="22">
        <v>0.1</v>
      </c>
      <c r="E6" s="51">
        <f>VLOOKUP(C6,'Рейтинг ЭТП'!A:E,5,0)</f>
        <v>5.7</v>
      </c>
      <c r="F6" s="22">
        <v>0.2</v>
      </c>
      <c r="G6" s="51">
        <f>VLOOKUP(C6,'Рейтинг ЭТП'!A:I,9,0)</f>
        <v>11.4</v>
      </c>
      <c r="H6" s="22">
        <v>0.2</v>
      </c>
      <c r="I6" s="51">
        <f>VLOOKUP(C6,'Рейтинг ЭТП'!A:M,13,0)</f>
        <v>10.200000000000001</v>
      </c>
      <c r="J6" s="22">
        <v>0.2</v>
      </c>
      <c r="K6" s="51">
        <f>VLOOKUP(C6,'Рейтинг ЭТП'!A:Q,17,0)</f>
        <v>11</v>
      </c>
      <c r="L6" s="22">
        <v>0.1</v>
      </c>
      <c r="M6" s="51">
        <f>VLOOKUP(C6,'Рейтинг ЭТП'!A:U,21,0)</f>
        <v>1.9000000000000001</v>
      </c>
      <c r="N6" s="22">
        <v>0.2</v>
      </c>
      <c r="O6" s="51">
        <f>VLOOKUP(C6,'Рейтинг ЭТП'!A:Y,25,0)</f>
        <v>9</v>
      </c>
    </row>
    <row r="7" spans="1:15" x14ac:dyDescent="0.25">
      <c r="A7" s="19">
        <f>VLOOKUP(C7,'Рейтинг ЭТП'!A:AA,27,0)</f>
        <v>44.8</v>
      </c>
      <c r="B7" s="20">
        <f>VLOOKUP(C7,'Рейтинг ЭТП'!A:AB,28,0)</f>
        <v>4</v>
      </c>
      <c r="C7" s="21" t="s">
        <v>67</v>
      </c>
      <c r="D7" s="22">
        <v>0.1</v>
      </c>
      <c r="E7" s="51">
        <f>VLOOKUP(C7,'Рейтинг ЭТП'!A:E,5,0)</f>
        <v>5.9</v>
      </c>
      <c r="F7" s="22">
        <v>0.2</v>
      </c>
      <c r="G7" s="51">
        <f>VLOOKUP(C7,'Рейтинг ЭТП'!A:I,9,0)</f>
        <v>11.200000000000001</v>
      </c>
      <c r="H7" s="22">
        <v>0.2</v>
      </c>
      <c r="I7" s="51">
        <f>VLOOKUP(C7,'Рейтинг ЭТП'!A:M,13,0)</f>
        <v>8</v>
      </c>
      <c r="J7" s="22">
        <v>0.2</v>
      </c>
      <c r="K7" s="51">
        <f>VLOOKUP(C7,'Рейтинг ЭТП'!A:Q,17,0)</f>
        <v>11.4</v>
      </c>
      <c r="L7" s="22">
        <v>0.1</v>
      </c>
      <c r="M7" s="51">
        <f>VLOOKUP(C7,'Рейтинг ЭТП'!A:U,21,0)</f>
        <v>2.9000000000000004</v>
      </c>
      <c r="N7" s="22">
        <v>0.2</v>
      </c>
      <c r="O7" s="51">
        <f>VLOOKUP(C7,'Рейтинг ЭТП'!A:Y,25,0)</f>
        <v>5.4</v>
      </c>
    </row>
    <row r="8" spans="1:15" x14ac:dyDescent="0.25">
      <c r="A8" s="19">
        <f>VLOOKUP(C8,'Рейтинг ЭТП'!A:AA,27,0)</f>
        <v>44.300000000000004</v>
      </c>
      <c r="B8" s="20">
        <f>VLOOKUP(C8,'Рейтинг ЭТП'!A:AB,28,0)</f>
        <v>5</v>
      </c>
      <c r="C8" s="21" t="s">
        <v>31</v>
      </c>
      <c r="D8" s="22">
        <v>0.1</v>
      </c>
      <c r="E8" s="51">
        <f>VLOOKUP(C8,'Рейтинг ЭТП'!A:E,5,0)</f>
        <v>5.8000000000000007</v>
      </c>
      <c r="F8" s="22">
        <v>0.2</v>
      </c>
      <c r="G8" s="51">
        <f>VLOOKUP(C8,'Рейтинг ЭТП'!A:I,9,0)</f>
        <v>10.8</v>
      </c>
      <c r="H8" s="22">
        <v>0.2</v>
      </c>
      <c r="I8" s="51">
        <f>VLOOKUP(C8,'Рейтинг ЭТП'!A:M,13,0)</f>
        <v>7.2</v>
      </c>
      <c r="J8" s="22">
        <v>0.2</v>
      </c>
      <c r="K8" s="51">
        <f>VLOOKUP(C8,'Рейтинг ЭТП'!A:Q,17,0)</f>
        <v>11.600000000000001</v>
      </c>
      <c r="L8" s="22">
        <v>0.1</v>
      </c>
      <c r="M8" s="51">
        <f>VLOOKUP(C8,'Рейтинг ЭТП'!A:U,21,0)</f>
        <v>4.3</v>
      </c>
      <c r="N8" s="22">
        <v>0.2</v>
      </c>
      <c r="O8" s="51">
        <f>VLOOKUP(C8,'Рейтинг ЭТП'!A:Y,25,0)</f>
        <v>4.6000000000000005</v>
      </c>
    </row>
    <row r="9" spans="1:15" x14ac:dyDescent="0.25">
      <c r="A9" s="19">
        <f>VLOOKUP(C9,'Рейтинг ЭТП'!A:AA,27,0)</f>
        <v>43.099999999999994</v>
      </c>
      <c r="B9" s="20">
        <f>VLOOKUP(C9,'Рейтинг ЭТП'!A:AB,28,0)</f>
        <v>6</v>
      </c>
      <c r="C9" s="21" t="s">
        <v>47</v>
      </c>
      <c r="D9" s="22">
        <v>0.1</v>
      </c>
      <c r="E9" s="51">
        <f>VLOOKUP(C9,'Рейтинг ЭТП'!A:E,5,0)</f>
        <v>5.3000000000000007</v>
      </c>
      <c r="F9" s="22">
        <v>0.2</v>
      </c>
      <c r="G9" s="51">
        <f>VLOOKUP(C9,'Рейтинг ЭТП'!A:I,9,0)</f>
        <v>10.4</v>
      </c>
      <c r="H9" s="22">
        <v>0.2</v>
      </c>
      <c r="I9" s="51">
        <f>VLOOKUP(C9,'Рейтинг ЭТП'!A:M,13,0)</f>
        <v>6.8000000000000007</v>
      </c>
      <c r="J9" s="22">
        <v>0.2</v>
      </c>
      <c r="K9" s="51">
        <f>VLOOKUP(C9,'Рейтинг ЭТП'!A:Q,17,0)</f>
        <v>10</v>
      </c>
      <c r="L9" s="22">
        <v>0.1</v>
      </c>
      <c r="M9" s="51">
        <f>VLOOKUP(C9,'Рейтинг ЭТП'!A:U,21,0)</f>
        <v>2.8000000000000003</v>
      </c>
      <c r="N9" s="22">
        <v>0.2</v>
      </c>
      <c r="O9" s="51">
        <f>VLOOKUP(C9,'Рейтинг ЭТП'!A:Y,25,0)</f>
        <v>7.8000000000000007</v>
      </c>
    </row>
    <row r="10" spans="1:15" x14ac:dyDescent="0.25">
      <c r="A10" s="19">
        <f>VLOOKUP(C10,'Рейтинг ЭТП'!A:AA,27,0)</f>
        <v>42.900000000000006</v>
      </c>
      <c r="B10" s="20">
        <f>VLOOKUP(C10,'Рейтинг ЭТП'!A:AB,28,0)</f>
        <v>7</v>
      </c>
      <c r="C10" s="21" t="s">
        <v>61</v>
      </c>
      <c r="D10" s="22">
        <v>0.1</v>
      </c>
      <c r="E10" s="51">
        <f>VLOOKUP(C10,'Рейтинг ЭТП'!A:E,5,0)</f>
        <v>3</v>
      </c>
      <c r="F10" s="22">
        <v>0.2</v>
      </c>
      <c r="G10" s="51">
        <f>VLOOKUP(C10,'Рейтинг ЭТП'!A:I,9,0)</f>
        <v>9.6000000000000014</v>
      </c>
      <c r="H10" s="22">
        <v>0.2</v>
      </c>
      <c r="I10" s="51">
        <f>VLOOKUP(C10,'Рейтинг ЭТП'!A:M,13,0)</f>
        <v>9.2000000000000011</v>
      </c>
      <c r="J10" s="22">
        <v>0.2</v>
      </c>
      <c r="K10" s="51">
        <f>VLOOKUP(C10,'Рейтинг ЭТП'!A:Q,17,0)</f>
        <v>6</v>
      </c>
      <c r="L10" s="22">
        <v>0.1</v>
      </c>
      <c r="M10" s="51">
        <f>VLOOKUP(C10,'Рейтинг ЭТП'!A:U,21,0)</f>
        <v>4.7</v>
      </c>
      <c r="N10" s="22">
        <v>0.2</v>
      </c>
      <c r="O10" s="51">
        <f>VLOOKUP(C10,'Рейтинг ЭТП'!A:Y,25,0)</f>
        <v>10.4</v>
      </c>
    </row>
    <row r="11" spans="1:15" x14ac:dyDescent="0.25">
      <c r="A11" s="19">
        <f>VLOOKUP(C11,'Рейтинг ЭТП'!A:AA,27,0)</f>
        <v>42.2</v>
      </c>
      <c r="B11" s="20">
        <f>VLOOKUP(C11,'Рейтинг ЭТП'!A:AB,28,0)</f>
        <v>8</v>
      </c>
      <c r="C11" s="21" t="s">
        <v>62</v>
      </c>
      <c r="D11" s="22">
        <v>0.1</v>
      </c>
      <c r="E11" s="51">
        <f>VLOOKUP(C11,'Рейтинг ЭТП'!A:E,5,0)</f>
        <v>2.3000000000000003</v>
      </c>
      <c r="F11" s="22">
        <v>0.2</v>
      </c>
      <c r="G11" s="51">
        <f>VLOOKUP(C11,'Рейтинг ЭТП'!A:I,9,0)</f>
        <v>9.8000000000000007</v>
      </c>
      <c r="H11" s="22">
        <v>0.2</v>
      </c>
      <c r="I11" s="51">
        <f>VLOOKUP(C11,'Рейтинг ЭТП'!A:M,13,0)</f>
        <v>8.2000000000000011</v>
      </c>
      <c r="J11" s="22">
        <v>0.2</v>
      </c>
      <c r="K11" s="51">
        <f>VLOOKUP(C11,'Рейтинг ЭТП'!A:Q,17,0)</f>
        <v>5</v>
      </c>
      <c r="L11" s="22">
        <v>0.1</v>
      </c>
      <c r="M11" s="51">
        <f>VLOOKUP(C11,'Рейтинг ЭТП'!A:U,21,0)</f>
        <v>5.5</v>
      </c>
      <c r="N11" s="22">
        <v>0.2</v>
      </c>
      <c r="O11" s="51">
        <f>VLOOKUP(C11,'Рейтинг ЭТП'!A:Y,25,0)</f>
        <v>11.4</v>
      </c>
    </row>
    <row r="12" spans="1:15" x14ac:dyDescent="0.25">
      <c r="A12" s="19">
        <f>VLOOKUP(C12,'Рейтинг ЭТП'!A:AA,27,0)</f>
        <v>41.800000000000004</v>
      </c>
      <c r="B12" s="20">
        <f>VLOOKUP(C12,'Рейтинг ЭТП'!A:AB,28,0)</f>
        <v>9</v>
      </c>
      <c r="C12" s="21" t="s">
        <v>48</v>
      </c>
      <c r="D12" s="22">
        <v>0.1</v>
      </c>
      <c r="E12" s="51">
        <f>VLOOKUP(C12,'Рейтинг ЭТП'!A:E,5,0)</f>
        <v>6.2</v>
      </c>
      <c r="F12" s="22">
        <v>0.2</v>
      </c>
      <c r="G12" s="51">
        <f>VLOOKUP(C12,'Рейтинг ЭТП'!A:I,9,0)</f>
        <v>11</v>
      </c>
      <c r="H12" s="22">
        <v>0.2</v>
      </c>
      <c r="I12" s="51">
        <f>VLOOKUP(C12,'Рейтинг ЭТП'!A:M,13,0)</f>
        <v>6.4</v>
      </c>
      <c r="J12" s="22">
        <v>0.2</v>
      </c>
      <c r="K12" s="51">
        <f>VLOOKUP(C12,'Рейтинг ЭТП'!A:Q,17,0)</f>
        <v>11.200000000000001</v>
      </c>
      <c r="L12" s="22">
        <v>0.1</v>
      </c>
      <c r="M12" s="51">
        <f>VLOOKUP(C12,'Рейтинг ЭТП'!A:U,21,0)</f>
        <v>0.60000000000000009</v>
      </c>
      <c r="N12" s="22">
        <v>0.2</v>
      </c>
      <c r="O12" s="51">
        <f>VLOOKUP(C12,'Рейтинг ЭТП'!A:Y,25,0)</f>
        <v>6.4</v>
      </c>
    </row>
    <row r="13" spans="1:15" x14ac:dyDescent="0.25">
      <c r="A13" s="23">
        <f>VLOOKUP(C13,'Рейтинг ЭТП'!A:AA,27,0)</f>
        <v>41.600000000000009</v>
      </c>
      <c r="B13" s="24">
        <f>VLOOKUP(C13,'Рейтинг ЭТП'!A:AB,28,0)</f>
        <v>10</v>
      </c>
      <c r="C13" s="25" t="s">
        <v>44</v>
      </c>
      <c r="D13" s="26">
        <v>0.1</v>
      </c>
      <c r="E13" s="52">
        <f>VLOOKUP(C13,'Рейтинг ЭТП'!A:E,5,0)</f>
        <v>5.6000000000000005</v>
      </c>
      <c r="F13" s="26">
        <v>0.2</v>
      </c>
      <c r="G13" s="52">
        <f>VLOOKUP(C13,'Рейтинг ЭТП'!A:I,9,0)</f>
        <v>10.200000000000001</v>
      </c>
      <c r="H13" s="26">
        <v>0.2</v>
      </c>
      <c r="I13" s="52">
        <f>VLOOKUP(C13,'Рейтинг ЭТП'!A:M,13,0)</f>
        <v>8.4</v>
      </c>
      <c r="J13" s="26">
        <v>0.2</v>
      </c>
      <c r="K13" s="52">
        <f>VLOOKUP(C13,'Рейтинг ЭТП'!A:Q,17,0)</f>
        <v>10.4</v>
      </c>
      <c r="L13" s="26">
        <v>0.1</v>
      </c>
      <c r="M13" s="52">
        <f>VLOOKUP(C13,'Рейтинг ЭТП'!A:U,21,0)</f>
        <v>1.2000000000000002</v>
      </c>
      <c r="N13" s="26">
        <v>0.2</v>
      </c>
      <c r="O13" s="52">
        <f>VLOOKUP(C13,'Рейтинг ЭТП'!A:Y,25,0)</f>
        <v>5.8000000000000007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 ЭТП</vt:lpstr>
      <vt:lpstr>Презентация</vt:lpstr>
      <vt:lpstr>'Рейтинг ЭТП'!Область_печати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Кузнецова</dc:creator>
  <cp:lastModifiedBy>Alex-Home</cp:lastModifiedBy>
  <cp:lastPrinted>2016-11-23T13:47:11Z</cp:lastPrinted>
  <dcterms:created xsi:type="dcterms:W3CDTF">2016-11-23T12:49:16Z</dcterms:created>
  <dcterms:modified xsi:type="dcterms:W3CDTF">2018-05-03T07:33:43Z</dcterms:modified>
</cp:coreProperties>
</file>